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2105" yWindow="-15" windowWidth="11940" windowHeight="10095"/>
  </bookViews>
  <sheets>
    <sheet name="EGEA Budget 2014" sheetId="13" r:id="rId1"/>
    <sheet name="EGEA Project fundings 2014" sheetId="14" r:id="rId2"/>
    <sheet name="MS Fees 2014" sheetId="12" r:id="rId3"/>
  </sheets>
  <definedNames>
    <definedName name="_xlnm.Print_Area" localSheetId="0">'EGEA Budget 2014'!$A$1:$Z$44</definedName>
    <definedName name="_xlnm.Print_Area" localSheetId="1">'EGEA Project fundings 2014'!$A$1:$Z$34</definedName>
    <definedName name="_xlnm.Print_Area" localSheetId="2">'MS Fees 2014'!#REF!</definedName>
  </definedNames>
  <calcPr calcId="125725"/>
</workbook>
</file>

<file path=xl/calcChain.xml><?xml version="1.0" encoding="utf-8"?>
<calcChain xmlns="http://schemas.openxmlformats.org/spreadsheetml/2006/main">
  <c r="E18" i="12"/>
  <c r="E17"/>
  <c r="E16"/>
  <c r="E15"/>
  <c r="E25"/>
  <c r="E24"/>
  <c r="E23"/>
  <c r="E21"/>
  <c r="E20"/>
  <c r="E19"/>
  <c r="E13"/>
  <c r="X30" i="14"/>
  <c r="X26"/>
  <c r="X31" l="1"/>
  <c r="V31" l="1"/>
  <c r="R31"/>
  <c r="Q31"/>
  <c r="O31"/>
  <c r="M31"/>
  <c r="K31"/>
  <c r="I31"/>
  <c r="G31"/>
  <c r="E31"/>
  <c r="C31"/>
  <c r="T31"/>
  <c r="X15"/>
  <c r="V15"/>
  <c r="T15"/>
  <c r="R15"/>
  <c r="Q15"/>
  <c r="O15"/>
  <c r="M15"/>
  <c r="K15"/>
  <c r="I15"/>
  <c r="G15"/>
  <c r="E15"/>
  <c r="C15"/>
  <c r="E14" i="12"/>
  <c r="E12"/>
  <c r="T21" i="13"/>
  <c r="T41" s="1"/>
  <c r="X21"/>
  <c r="X41" s="1"/>
  <c r="V41"/>
  <c r="R41"/>
  <c r="V12"/>
  <c r="R12"/>
  <c r="X12"/>
  <c r="T12"/>
  <c r="D27" i="12"/>
  <c r="C27"/>
  <c r="O12" i="13"/>
  <c r="E41"/>
  <c r="E12"/>
  <c r="Q12"/>
  <c r="Q41"/>
  <c r="O41"/>
  <c r="C12"/>
  <c r="C41"/>
  <c r="G12"/>
  <c r="G41"/>
  <c r="I12"/>
  <c r="I41"/>
  <c r="K12"/>
  <c r="M12"/>
  <c r="M41"/>
  <c r="K41"/>
  <c r="M43" l="1"/>
  <c r="O43"/>
  <c r="E27" i="12"/>
  <c r="E33" i="14"/>
  <c r="I33"/>
  <c r="M33"/>
  <c r="Q33"/>
  <c r="V33"/>
  <c r="T33"/>
  <c r="X33"/>
  <c r="C33"/>
  <c r="G33"/>
  <c r="K33"/>
  <c r="O33"/>
  <c r="R33"/>
  <c r="V43" i="13"/>
  <c r="C43"/>
  <c r="K43"/>
  <c r="X43"/>
  <c r="Q43"/>
  <c r="T43"/>
  <c r="R43"/>
  <c r="I43"/>
  <c r="E43"/>
  <c r="G43"/>
</calcChain>
</file>

<file path=xl/comments1.xml><?xml version="1.0" encoding="utf-8"?>
<comments xmlns="http://schemas.openxmlformats.org/spreadsheetml/2006/main">
  <authors>
    <author>dummy01</author>
  </authors>
  <commentList>
    <comment ref="G16" authorId="0">
      <text>
        <r>
          <rPr>
            <b/>
            <sz val="8"/>
            <color indexed="81"/>
            <rFont val="Tahoma"/>
            <family val="2"/>
          </rPr>
          <t>10 % increase requested</t>
        </r>
        <r>
          <rPr>
            <sz val="8"/>
            <color indexed="81"/>
            <rFont val="Tahoma"/>
            <family val="2"/>
          </rPr>
          <t xml:space="preserve">
</t>
        </r>
      </text>
    </comment>
    <comment ref="G22" authorId="0">
      <text>
        <r>
          <rPr>
            <sz val="8"/>
            <color indexed="81"/>
            <rFont val="Tahoma"/>
            <family val="2"/>
          </rPr>
          <t>annual basis = 14 days</t>
        </r>
      </text>
    </comment>
  </commentList>
</comments>
</file>

<file path=xl/sharedStrings.xml><?xml version="1.0" encoding="utf-8"?>
<sst xmlns="http://schemas.openxmlformats.org/spreadsheetml/2006/main" count="528" uniqueCount="154">
  <si>
    <t>€</t>
  </si>
  <si>
    <t>RECEIPTS</t>
  </si>
  <si>
    <t>Total Receipts</t>
  </si>
  <si>
    <t>EXPENDITURES</t>
  </si>
  <si>
    <t>Total Expenditures</t>
  </si>
  <si>
    <t>-</t>
  </si>
  <si>
    <t>01/01/06 - 31/12/06</t>
  </si>
  <si>
    <t>Budget 2008</t>
  </si>
  <si>
    <t>Austria - AVL DITEST</t>
  </si>
  <si>
    <t>Belgium -  FMA</t>
  </si>
  <si>
    <t>France - GIEG</t>
  </si>
  <si>
    <t>Germany - ASA</t>
  </si>
  <si>
    <t>Great Britain - GEA</t>
  </si>
  <si>
    <t>Italy - AICA</t>
  </si>
  <si>
    <t>Netherlands - RAI AUTOVAK</t>
  </si>
  <si>
    <t>Norway - ABL</t>
  </si>
  <si>
    <t xml:space="preserve">Spain - AFIBA </t>
  </si>
  <si>
    <t>Switzerland - SAA</t>
  </si>
  <si>
    <t>Total</t>
  </si>
  <si>
    <t>Country/ Member</t>
  </si>
  <si>
    <t>Finland - TKL</t>
  </si>
  <si>
    <t>Balance</t>
  </si>
  <si>
    <t xml:space="preserve">Financial revenues </t>
  </si>
  <si>
    <t>Draft Budget 2009                  (Rev 01)</t>
  </si>
  <si>
    <t>Membership fee to AFCAR</t>
  </si>
  <si>
    <t>Draft Budget 2009                   (Rev 03)</t>
  </si>
  <si>
    <t>Draft Budget 2009                  (Rev 03)</t>
  </si>
  <si>
    <t xml:space="preserve"> Budget 2008       </t>
  </si>
  <si>
    <t>Updated Budget 2008 (Board 14/09/08)</t>
  </si>
  <si>
    <t>Sweden - FVU</t>
  </si>
  <si>
    <t xml:space="preserve">Budget 2010               </t>
  </si>
  <si>
    <t>Poland - STM</t>
  </si>
  <si>
    <t xml:space="preserve">Budget 2009                </t>
  </si>
  <si>
    <t xml:space="preserve">Budget 2009                  </t>
  </si>
  <si>
    <r>
      <t>Other receipts (Automechanika and Autopromotec</t>
    </r>
    <r>
      <rPr>
        <sz val="14"/>
        <rFont val="Arial"/>
        <family val="2"/>
      </rPr>
      <t xml:space="preserve"> (split over 2 years)</t>
    </r>
    <r>
      <rPr>
        <sz val="16"/>
        <rFont val="Arial"/>
        <family val="2"/>
      </rPr>
      <t>)</t>
    </r>
  </si>
  <si>
    <t>Russia - ARDIS</t>
  </si>
  <si>
    <t>1.</t>
  </si>
  <si>
    <t>2.</t>
  </si>
  <si>
    <t xml:space="preserve">Manpower </t>
  </si>
  <si>
    <t>Comments</t>
  </si>
  <si>
    <t>3.</t>
  </si>
  <si>
    <t>Regular legal expertise/advice</t>
  </si>
  <si>
    <t>4.</t>
  </si>
  <si>
    <t xml:space="preserve">Meetings and travelling expenditures </t>
  </si>
  <si>
    <t>5.</t>
  </si>
  <si>
    <t>7.</t>
  </si>
  <si>
    <t xml:space="preserve">Comments </t>
  </si>
  <si>
    <t xml:space="preserve">Secretariat cost (office rent &amp; charges) </t>
  </si>
  <si>
    <t xml:space="preserve">Communication (telephone, fax, post, internet, IT) </t>
  </si>
  <si>
    <t xml:space="preserve">Bookkeeping </t>
  </si>
  <si>
    <t>Finances</t>
  </si>
  <si>
    <t>2.2</t>
  </si>
  <si>
    <t>3.1</t>
  </si>
  <si>
    <t>3.2</t>
  </si>
  <si>
    <t>Legal expertise</t>
  </si>
  <si>
    <t>5.1</t>
  </si>
  <si>
    <t>5.2</t>
  </si>
  <si>
    <t>Secretariat</t>
  </si>
  <si>
    <t>EGEA meetings (Board and General Assemblies)</t>
  </si>
  <si>
    <t>EGEA Public Relations</t>
  </si>
  <si>
    <t>Public Relations/EGEA profile brochure</t>
  </si>
  <si>
    <t>EU Alliances and International Membership</t>
  </si>
  <si>
    <t>CEN Membership</t>
  </si>
  <si>
    <t>Translation</t>
  </si>
  <si>
    <t>Contingencies for new PC (software/hardware)</t>
  </si>
  <si>
    <t>1.1</t>
  </si>
  <si>
    <t>1.2</t>
  </si>
  <si>
    <t>1.3</t>
  </si>
  <si>
    <t>1.4</t>
  </si>
  <si>
    <t>2.1</t>
  </si>
  <si>
    <t>4.1</t>
  </si>
  <si>
    <t>7.1</t>
  </si>
  <si>
    <t>7.2</t>
  </si>
  <si>
    <t xml:space="preserve">Technical expert (50%): Retainer +  travelling to Brussels
</t>
  </si>
  <si>
    <t xml:space="preserve">Continuation of work with KPMG on VAT optimisation </t>
  </si>
  <si>
    <t xml:space="preserve">   </t>
  </si>
  <si>
    <t>PROJECT FINANCING</t>
  </si>
  <si>
    <t>WG6 - Suspension testing - EU wide solution</t>
  </si>
  <si>
    <t>WG9 - EGEA MAC Specifications</t>
  </si>
  <si>
    <t>WG10 - Standard for vehicle test equipment network</t>
  </si>
  <si>
    <t>WG7 - Statistics Wolk &amp; Leoprechting</t>
  </si>
  <si>
    <t>EGEA Website/Mail (Maintenance of EGEA Website, domain name, secretariat email address)</t>
  </si>
  <si>
    <t>Translations to be paid by those who need it</t>
  </si>
  <si>
    <t>Projects managed separately</t>
  </si>
  <si>
    <t>Membership fees</t>
  </si>
  <si>
    <t>EGEA trademark licensing</t>
  </si>
  <si>
    <t>WG2 - Follow-up actions on legal Memo</t>
  </si>
  <si>
    <t>6.</t>
  </si>
  <si>
    <t>6.1</t>
  </si>
  <si>
    <t xml:space="preserve">EGEA is already member of CEN, condition to participate in CEN WGs. </t>
  </si>
  <si>
    <t xml:space="preserve">WG1 - Lifts </t>
  </si>
  <si>
    <t>WG1 - Lifts</t>
  </si>
  <si>
    <t>To be decided by the Board and the GA</t>
  </si>
  <si>
    <t>WG1 - Lifts manpower</t>
  </si>
  <si>
    <t>EGEA Projects + Manpower Secretariat</t>
  </si>
  <si>
    <t>WG10 - manpower</t>
  </si>
  <si>
    <t>WG6 - manpower</t>
  </si>
  <si>
    <t>Funds to be collected by WG10/national associations. Assumption: outsourced services + 4 SG. + 4 days EVH + 4 days NP</t>
  </si>
  <si>
    <r>
      <t xml:space="preserve">Draft  Budget 2014  </t>
    </r>
    <r>
      <rPr>
        <b/>
        <sz val="16"/>
        <color indexed="10"/>
        <rFont val="Arial"/>
        <family val="2"/>
      </rPr>
      <t>without</t>
    </r>
    <r>
      <rPr>
        <b/>
        <sz val="16"/>
        <rFont val="Arial"/>
        <family val="2"/>
      </rPr>
      <t xml:space="preserve"> suppl. project funding 
</t>
    </r>
    <r>
      <rPr>
        <b/>
        <u/>
        <sz val="16"/>
        <rFont val="Arial"/>
        <family val="2"/>
      </rPr>
      <t>(without VAT)</t>
    </r>
  </si>
  <si>
    <r>
      <t xml:space="preserve">Draft  Budget 2014  </t>
    </r>
    <r>
      <rPr>
        <b/>
        <sz val="16"/>
        <color indexed="10"/>
        <rFont val="Arial"/>
        <family val="2"/>
      </rPr>
      <t>without</t>
    </r>
    <r>
      <rPr>
        <b/>
        <sz val="16"/>
        <rFont val="Arial"/>
        <family val="2"/>
      </rPr>
      <t xml:space="preserve"> suppl. project funding 
</t>
    </r>
    <r>
      <rPr>
        <b/>
        <u/>
        <sz val="16"/>
        <rFont val="Arial"/>
        <family val="2"/>
      </rPr>
      <t>(incl. VAT)</t>
    </r>
  </si>
  <si>
    <t>Outsourced services</t>
  </si>
  <si>
    <t>Assumption: 4 days SG. + 4 days EVH + 4 days NP</t>
  </si>
  <si>
    <t>,</t>
  </si>
  <si>
    <t>EGEA Office Secretary General, Senior Policy Manager, Secretariat Support (office &amp; association management/ lobbying activities/finance/communications/monitoring EU affairs/ECSS co-management/PTI for WG2/organisation of working group meetings)</t>
  </si>
  <si>
    <t>8.1</t>
  </si>
  <si>
    <t>ECSS / CITA Tender - Travelling and Meetings</t>
  </si>
  <si>
    <t>EGEA label</t>
  </si>
  <si>
    <t>20.000 euro from ASA Donation</t>
  </si>
  <si>
    <t>covered by secretariat</t>
  </si>
  <si>
    <t>Funds to be collected by WG6/national associations. See WG6 project funding</t>
  </si>
  <si>
    <t>For now, no need extra budget for basic activities other than EGEA label</t>
  </si>
  <si>
    <t>5 days SG + 7,5 days EVH + 12,5 days NP</t>
  </si>
  <si>
    <t xml:space="preserve"> (30.000€ see under technical expert retainer)</t>
  </si>
  <si>
    <t>Supplementary contributions for EGEA's future develpment</t>
  </si>
  <si>
    <t>ECSS / CITA Tender - Commission/CITA payment to EGEA as partner of the tender</t>
  </si>
  <si>
    <t xml:space="preserve">Assumption: no income yet in 2014. Incomes to start in 2015
</t>
  </si>
  <si>
    <r>
      <t xml:space="preserve">Draft  Regular Budget 2014  </t>
    </r>
    <r>
      <rPr>
        <b/>
        <u/>
        <sz val="16"/>
        <rFont val="Arial"/>
        <family val="2"/>
      </rPr>
      <t>(without VAT)</t>
    </r>
  </si>
  <si>
    <r>
      <t xml:space="preserve">Draft  Regular Budget 2014  
</t>
    </r>
    <r>
      <rPr>
        <b/>
        <u/>
        <sz val="16"/>
        <rFont val="Arial"/>
        <family val="2"/>
      </rPr>
      <t>(incl. VAT)</t>
    </r>
  </si>
  <si>
    <t>3.3</t>
  </si>
  <si>
    <t>As decided during last Board meeting on 14/11/2013. Will cover the basic functioning of the association (e.g. statutory meetings) and some core lobbying activities (e.g PTI, ECSS,..) and basic organisation of the Working Groups</t>
  </si>
  <si>
    <t>apart from fix cost, dependent on consumption.</t>
  </si>
  <si>
    <t>12,500 by Automechanika and 10,000 by Autopromotec</t>
  </si>
  <si>
    <t>Audit 2013</t>
  </si>
  <si>
    <t>Organisation of EGEA Working Groups + Travelling cost (Secretariat/Technical Advisor): Cost for attending meetings in Brussels (Commission, EP etc.) and of Working Groups. Cost for attending meetings outside of Brussels</t>
  </si>
  <si>
    <t>EGEA /CITA Tender</t>
  </si>
  <si>
    <t>ECSS / CITA Tender - EGEA contribution (manpower - Neil 50%) as partner of the tender</t>
  </si>
  <si>
    <t>Investigation with KPMG on how to save VAT for EGEA + EGEA VAT Registration</t>
  </si>
  <si>
    <t>Budget t.b.d. by EGEA Members</t>
  </si>
  <si>
    <t>Budget t.b.d. by WG2 Members</t>
  </si>
  <si>
    <t>WG 2:  new standard fo tailpipe testing</t>
  </si>
  <si>
    <t>WG2 projects (Euro 5 Ricardo Study, VSG, eCall/Telematics)</t>
  </si>
  <si>
    <t>WG2 (Euro 5 Ricardo Study, VSG, eCall/Telematics)</t>
  </si>
  <si>
    <t>assumption: 4,5 SG + 5,5 NP + 1,5 EVH</t>
  </si>
  <si>
    <r>
      <t xml:space="preserve">Draft  WG Budget 2014  with successfully collected funds via national associations </t>
    </r>
    <r>
      <rPr>
        <b/>
        <u/>
        <sz val="16"/>
        <rFont val="Arial"/>
        <family val="2"/>
      </rPr>
      <t>(without VAT)</t>
    </r>
  </si>
  <si>
    <r>
      <t xml:space="preserve">Draft WG Budget 2014  with successfully collected funds via national associations  
</t>
    </r>
    <r>
      <rPr>
        <b/>
        <u/>
        <sz val="16"/>
        <rFont val="Arial"/>
        <family val="2"/>
      </rPr>
      <t>(incl. VAT)</t>
    </r>
  </si>
  <si>
    <t>Membership Fees 2014</t>
  </si>
  <si>
    <t>Volontary Contribution 2014 from ASA</t>
  </si>
  <si>
    <t>ASA contribution: 30,000€ (20,000€ for EGEA label and 10,000€ to serve as buffer for expenses or reserves) )</t>
  </si>
  <si>
    <t>This will include now the translation of the RAI/BOVAG Study</t>
  </si>
  <si>
    <t>8.2</t>
  </si>
  <si>
    <t xml:space="preserve">  Increased by 1000€</t>
  </si>
  <si>
    <t xml:space="preserve">  Increased by 2000€</t>
  </si>
  <si>
    <t xml:space="preserve">  no increase</t>
  </si>
  <si>
    <r>
      <t xml:space="preserve">Membership Fees 2014 </t>
    </r>
    <r>
      <rPr>
        <b/>
        <sz val="9"/>
        <rFont val="Arial"/>
        <family val="2"/>
      </rPr>
      <t>(merged with suppl, contributions + increase)</t>
    </r>
  </si>
  <si>
    <t>Supplementary Contributions 2014</t>
  </si>
  <si>
    <r>
      <t xml:space="preserve">EGEA Budget 2014 - Project financing  </t>
    </r>
    <r>
      <rPr>
        <b/>
        <sz val="24"/>
        <color indexed="18"/>
        <rFont val="Arial"/>
        <family val="2"/>
      </rPr>
      <t>(version voted on 28th May 2014)</t>
    </r>
  </si>
  <si>
    <r>
      <t xml:space="preserve">EGEA Budget 2014  </t>
    </r>
    <r>
      <rPr>
        <b/>
        <sz val="24"/>
        <color indexed="18"/>
        <rFont val="Arial"/>
        <family val="2"/>
      </rPr>
      <t>(version voted on 28th May 2014)</t>
    </r>
  </si>
  <si>
    <r>
      <t xml:space="preserve">Regular Budget 2014  </t>
    </r>
    <r>
      <rPr>
        <b/>
        <u/>
        <sz val="16"/>
        <rFont val="Arial"/>
        <family val="2"/>
      </rPr>
      <t>(without VAT)</t>
    </r>
  </si>
  <si>
    <r>
      <t xml:space="preserve">Regular Budget 2014  
</t>
    </r>
    <r>
      <rPr>
        <b/>
        <u/>
        <sz val="16"/>
        <rFont val="Arial"/>
        <family val="2"/>
      </rPr>
      <t>(incl. VAT)</t>
    </r>
  </si>
  <si>
    <r>
      <t xml:space="preserve">Budget 2014  with successfully collected funds from WGs via national associations </t>
    </r>
    <r>
      <rPr>
        <b/>
        <u/>
        <sz val="16"/>
        <rFont val="Arial"/>
        <family val="2"/>
      </rPr>
      <t>(without VAT)</t>
    </r>
  </si>
  <si>
    <r>
      <t xml:space="preserve">Budget 2014  with successfully collected funds from WGs via national associations  
</t>
    </r>
    <r>
      <rPr>
        <b/>
        <u/>
        <sz val="16"/>
        <rFont val="Arial"/>
        <family val="2"/>
      </rPr>
      <t>(incl. VAT)</t>
    </r>
  </si>
  <si>
    <t>Membership Fees 2014 + Supplementary contributions + total of increase for the VAT (16,000€)</t>
  </si>
  <si>
    <t xml:space="preserve">Supplementary contributions merged with the regular fees. Membership fees will cover basic functionning of the association. Projects will have to be financed by the separate supplementary funding (see separate excel sheet). For 2014, the total membership fees includes contingencies for the VAT (1000 euro for smaller countries and 2000 euro  for bigger countries).  </t>
  </si>
  <si>
    <t>6.2</t>
  </si>
</sst>
</file>

<file path=xl/styles.xml><?xml version="1.0" encoding="utf-8"?>
<styleSheet xmlns="http://schemas.openxmlformats.org/spreadsheetml/2006/main">
  <numFmts count="5">
    <numFmt numFmtId="43" formatCode="_-* #,##0.00\ _€_-;\-* #,##0.00\ _€_-;_-* &quot;-&quot;??\ _€_-;_-@_-"/>
    <numFmt numFmtId="164" formatCode="_-* #,##0.00\ _B_F_-;\-* #,##0.00\ _B_F_-;_-* &quot;-&quot;??\ _B_F_-;_-@_-"/>
    <numFmt numFmtId="165" formatCode="_-* #,##0\ _B_F_-;\-* #,##0\ _B_F_-;_-* &quot;-&quot;??\ _B_F_-;_-@_-"/>
    <numFmt numFmtId="166" formatCode="#,##0.00\ &quot;€&quot;"/>
    <numFmt numFmtId="167" formatCode="#,##0.00_ ;[Red]\-#,##0.00\ "/>
  </numFmts>
  <fonts count="40">
    <font>
      <sz val="10"/>
      <name val="Arial"/>
    </font>
    <font>
      <sz val="10"/>
      <name val="Arial"/>
      <family val="2"/>
    </font>
    <font>
      <b/>
      <sz val="16"/>
      <name val="Arial"/>
      <family val="2"/>
    </font>
    <font>
      <sz val="8"/>
      <color indexed="81"/>
      <name val="Tahoma"/>
      <family val="2"/>
    </font>
    <font>
      <b/>
      <sz val="8"/>
      <color indexed="81"/>
      <name val="Tahoma"/>
      <family val="2"/>
    </font>
    <font>
      <sz val="10"/>
      <name val="Arial"/>
      <family val="2"/>
    </font>
    <font>
      <sz val="18"/>
      <color indexed="18"/>
      <name val="Arial"/>
      <family val="2"/>
    </font>
    <font>
      <sz val="8"/>
      <name val="Arial"/>
      <family val="2"/>
    </font>
    <font>
      <b/>
      <sz val="12"/>
      <name val="Arial"/>
      <family val="2"/>
    </font>
    <font>
      <sz val="12"/>
      <name val="Arial"/>
      <family val="2"/>
    </font>
    <font>
      <b/>
      <sz val="24"/>
      <color indexed="18"/>
      <name val="Arial"/>
      <family val="2"/>
    </font>
    <font>
      <sz val="12"/>
      <name val="Arial"/>
      <family val="2"/>
    </font>
    <font>
      <sz val="16"/>
      <name val="Arial"/>
      <family val="2"/>
    </font>
    <font>
      <b/>
      <sz val="18"/>
      <name val="Arial"/>
      <family val="2"/>
    </font>
    <font>
      <sz val="18"/>
      <name val="Arial"/>
      <family val="2"/>
    </font>
    <font>
      <sz val="10"/>
      <color indexed="18"/>
      <name val="Arial"/>
      <family val="2"/>
    </font>
    <font>
      <sz val="10"/>
      <color indexed="18"/>
      <name val="Arial"/>
      <family val="2"/>
    </font>
    <font>
      <sz val="12"/>
      <color indexed="10"/>
      <name val="Arial"/>
      <family val="2"/>
    </font>
    <font>
      <b/>
      <sz val="18"/>
      <color indexed="62"/>
      <name val="Arial"/>
      <family val="2"/>
    </font>
    <font>
      <sz val="14"/>
      <name val="Arial"/>
      <family val="2"/>
    </font>
    <font>
      <b/>
      <sz val="14"/>
      <name val="Arial"/>
      <family val="2"/>
    </font>
    <font>
      <sz val="11"/>
      <name val="Arial"/>
      <family val="2"/>
    </font>
    <font>
      <sz val="10"/>
      <color indexed="10"/>
      <name val="Arial"/>
      <family val="2"/>
    </font>
    <font>
      <b/>
      <u/>
      <sz val="16"/>
      <name val="Arial"/>
      <family val="2"/>
    </font>
    <font>
      <b/>
      <sz val="14"/>
      <color indexed="18"/>
      <name val="Arial"/>
      <family val="2"/>
    </font>
    <font>
      <b/>
      <sz val="16"/>
      <color indexed="10"/>
      <name val="Arial"/>
      <family val="2"/>
    </font>
    <font>
      <b/>
      <sz val="26"/>
      <color indexed="18"/>
      <name val="Arial"/>
      <family val="2"/>
    </font>
    <font>
      <b/>
      <sz val="22"/>
      <name val="Arial"/>
      <family val="2"/>
    </font>
    <font>
      <sz val="16"/>
      <color rgb="FF0070C0"/>
      <name val="Arial"/>
      <family val="2"/>
    </font>
    <font>
      <sz val="10"/>
      <color rgb="FFFF0000"/>
      <name val="Arial"/>
      <family val="2"/>
    </font>
    <font>
      <sz val="16"/>
      <color rgb="FFFF0000"/>
      <name val="Arial"/>
      <family val="2"/>
    </font>
    <font>
      <b/>
      <sz val="16"/>
      <color rgb="FF0070C0"/>
      <name val="Arial"/>
      <family val="2"/>
    </font>
    <font>
      <sz val="16"/>
      <color rgb="FF00B050"/>
      <name val="Arial"/>
      <family val="2"/>
    </font>
    <font>
      <sz val="10"/>
      <color rgb="FF00B050"/>
      <name val="Arial"/>
      <family val="2"/>
    </font>
    <font>
      <sz val="14"/>
      <color rgb="FF00B050"/>
      <name val="Arial"/>
      <family val="2"/>
    </font>
    <font>
      <b/>
      <sz val="16"/>
      <color rgb="FF002060"/>
      <name val="Arial"/>
      <family val="2"/>
    </font>
    <font>
      <sz val="14"/>
      <color rgb="FFFF0000"/>
      <name val="Arial"/>
      <family val="2"/>
    </font>
    <font>
      <b/>
      <sz val="14"/>
      <color rgb="FFFF0000"/>
      <name val="Arial"/>
      <family val="2"/>
    </font>
    <font>
      <b/>
      <sz val="9"/>
      <name val="Arial"/>
      <family val="2"/>
    </font>
    <font>
      <b/>
      <sz val="11"/>
      <name val="Arial"/>
      <family val="2"/>
    </font>
  </fonts>
  <fills count="9">
    <fill>
      <patternFill patternType="none"/>
    </fill>
    <fill>
      <patternFill patternType="gray125"/>
    </fill>
    <fill>
      <patternFill patternType="solid">
        <fgColor indexed="9"/>
        <bgColor indexed="64"/>
      </patternFill>
    </fill>
    <fill>
      <patternFill patternType="solid">
        <fgColor rgb="FFCCFF99"/>
        <bgColor indexed="64"/>
      </patternFill>
    </fill>
    <fill>
      <patternFill patternType="solid">
        <fgColor rgb="FFFFCC99"/>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s>
  <borders count="50">
    <border>
      <left/>
      <right/>
      <top/>
      <bottom/>
      <diagonal/>
    </border>
    <border>
      <left/>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bottom/>
      <diagonal/>
    </border>
    <border>
      <left style="medium">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top style="thin">
        <color indexed="64"/>
      </top>
      <bottom/>
      <diagonal/>
    </border>
    <border>
      <left/>
      <right style="medium">
        <color indexed="64"/>
      </right>
      <top style="medium">
        <color indexed="64"/>
      </top>
      <bottom style="medium">
        <color indexed="64"/>
      </bottom>
      <diagonal/>
    </border>
  </borders>
  <cellStyleXfs count="2">
    <xf numFmtId="0" fontId="0" fillId="0" borderId="0"/>
    <xf numFmtId="164" fontId="1" fillId="0" borderId="0" applyFont="0" applyFill="0" applyBorder="0" applyAlignment="0" applyProtection="0"/>
  </cellStyleXfs>
  <cellXfs count="325">
    <xf numFmtId="0" fontId="0" fillId="0" borderId="0" xfId="0"/>
    <xf numFmtId="0" fontId="5" fillId="0" borderId="0" xfId="0" applyFont="1"/>
    <xf numFmtId="0" fontId="5" fillId="0" borderId="0" xfId="0" applyFont="1" applyFill="1"/>
    <xf numFmtId="0" fontId="0" fillId="0" borderId="0" xfId="0" applyBorder="1"/>
    <xf numFmtId="0" fontId="11" fillId="0" borderId="0" xfId="0" applyFont="1" applyFill="1"/>
    <xf numFmtId="0" fontId="5" fillId="0" borderId="0" xfId="0" applyFont="1" applyAlignment="1">
      <alignment vertical="center"/>
    </xf>
    <xf numFmtId="164" fontId="5" fillId="0" borderId="0" xfId="1" applyFont="1"/>
    <xf numFmtId="0" fontId="5" fillId="0" borderId="0" xfId="0" applyFont="1" applyAlignment="1">
      <alignment horizontal="center"/>
    </xf>
    <xf numFmtId="0" fontId="5" fillId="0" borderId="0" xfId="0" applyFont="1" applyAlignment="1">
      <alignment vertical="top" wrapText="1"/>
    </xf>
    <xf numFmtId="49" fontId="5" fillId="0" borderId="0" xfId="0" applyNumberFormat="1" applyFont="1" applyAlignment="1">
      <alignment horizontal="center"/>
    </xf>
    <xf numFmtId="0" fontId="2" fillId="0" borderId="0" xfId="0" applyFont="1" applyAlignment="1">
      <alignment vertical="center"/>
    </xf>
    <xf numFmtId="0" fontId="5" fillId="0" borderId="0" xfId="0" applyFont="1" applyAlignment="1"/>
    <xf numFmtId="0" fontId="0" fillId="0" borderId="0" xfId="0" applyFill="1"/>
    <xf numFmtId="0" fontId="2" fillId="0" borderId="0" xfId="0" applyFont="1" applyFill="1"/>
    <xf numFmtId="0" fontId="6" fillId="0" borderId="0" xfId="0" applyFont="1" applyFill="1" applyAlignment="1">
      <alignment horizontal="left"/>
    </xf>
    <xf numFmtId="0" fontId="0" fillId="0" borderId="0" xfId="0" applyFill="1" applyBorder="1"/>
    <xf numFmtId="0" fontId="14" fillId="0" borderId="0" xfId="0" applyFont="1" applyFill="1" applyAlignment="1">
      <alignment horizontal="left"/>
    </xf>
    <xf numFmtId="0" fontId="16" fillId="0" borderId="0" xfId="0" applyFont="1"/>
    <xf numFmtId="0" fontId="5" fillId="0" borderId="0" xfId="0" applyFont="1" applyAlignment="1">
      <alignment vertical="center" wrapText="1"/>
    </xf>
    <xf numFmtId="0" fontId="15" fillId="0" borderId="0" xfId="0" applyFont="1" applyFill="1" applyAlignment="1">
      <alignment horizontal="left"/>
    </xf>
    <xf numFmtId="0" fontId="12" fillId="0" borderId="3" xfId="0" applyFont="1" applyBorder="1" applyAlignment="1">
      <alignment horizontal="center"/>
    </xf>
    <xf numFmtId="0" fontId="12" fillId="0" borderId="0" xfId="0" applyFont="1"/>
    <xf numFmtId="0" fontId="12" fillId="0" borderId="2" xfId="0" applyFont="1" applyFill="1" applyBorder="1" applyAlignment="1">
      <alignment vertical="center"/>
    </xf>
    <xf numFmtId="164" fontId="12" fillId="0" borderId="3" xfId="1" applyNumberFormat="1" applyFont="1" applyFill="1" applyBorder="1" applyAlignment="1">
      <alignment vertical="center"/>
    </xf>
    <xf numFmtId="164" fontId="12" fillId="0" borderId="4" xfId="1" applyNumberFormat="1" applyFont="1" applyFill="1" applyBorder="1" applyAlignment="1">
      <alignment horizontal="center" vertical="center"/>
    </xf>
    <xf numFmtId="164" fontId="12" fillId="0" borderId="0" xfId="1" applyFont="1" applyFill="1" applyBorder="1" applyAlignment="1">
      <alignment vertical="center"/>
    </xf>
    <xf numFmtId="0" fontId="12" fillId="0" borderId="5" xfId="0" applyFont="1" applyFill="1" applyBorder="1" applyAlignment="1">
      <alignment horizontal="center" vertical="center"/>
    </xf>
    <xf numFmtId="164" fontId="12" fillId="0" borderId="3" xfId="1" applyFont="1" applyFill="1" applyBorder="1" applyAlignment="1">
      <alignment vertical="center"/>
    </xf>
    <xf numFmtId="0" fontId="12" fillId="0" borderId="3" xfId="0" applyFont="1" applyFill="1" applyBorder="1" applyAlignment="1">
      <alignment horizontal="center" vertical="center"/>
    </xf>
    <xf numFmtId="164" fontId="12" fillId="0" borderId="5" xfId="1" applyFont="1" applyFill="1" applyBorder="1" applyAlignment="1">
      <alignment horizontal="right" vertical="center"/>
    </xf>
    <xf numFmtId="0" fontId="12" fillId="0" borderId="3" xfId="0" applyFont="1" applyFill="1" applyBorder="1" applyAlignment="1">
      <alignment horizontal="center"/>
    </xf>
    <xf numFmtId="0" fontId="12" fillId="0" borderId="2" xfId="0" applyFont="1" applyFill="1" applyBorder="1" applyAlignment="1">
      <alignment vertical="center" wrapText="1"/>
    </xf>
    <xf numFmtId="164" fontId="12" fillId="0" borderId="3" xfId="1" applyNumberFormat="1" applyFont="1" applyFill="1" applyBorder="1" applyAlignment="1">
      <alignment horizontal="center" vertical="center" wrapText="1"/>
    </xf>
    <xf numFmtId="164" fontId="12" fillId="0" borderId="4" xfId="1" applyNumberFormat="1" applyFont="1" applyFill="1" applyBorder="1" applyAlignment="1">
      <alignment horizontal="center" vertical="center" wrapText="1"/>
    </xf>
    <xf numFmtId="164" fontId="12" fillId="0" borderId="0" xfId="1" applyFont="1" applyFill="1" applyBorder="1" applyAlignment="1">
      <alignment vertical="center" wrapText="1"/>
    </xf>
    <xf numFmtId="0" fontId="12" fillId="0" borderId="5" xfId="0" applyFont="1" applyFill="1" applyBorder="1" applyAlignment="1">
      <alignment horizontal="center" vertical="center" wrapText="1"/>
    </xf>
    <xf numFmtId="164" fontId="12" fillId="0" borderId="3" xfId="1" applyFont="1" applyFill="1" applyBorder="1" applyAlignment="1">
      <alignment horizontal="center" vertical="center" wrapText="1"/>
    </xf>
    <xf numFmtId="0" fontId="12" fillId="0" borderId="3" xfId="0" applyFont="1" applyFill="1" applyBorder="1" applyAlignment="1">
      <alignment horizontal="center" vertical="center" wrapText="1"/>
    </xf>
    <xf numFmtId="164" fontId="12" fillId="0" borderId="5" xfId="1" applyFont="1" applyFill="1" applyBorder="1" applyAlignment="1">
      <alignment horizontal="center" vertical="center" wrapText="1"/>
    </xf>
    <xf numFmtId="164" fontId="12" fillId="0" borderId="5" xfId="1" applyFont="1" applyFill="1" applyBorder="1" applyAlignment="1">
      <alignment vertical="center"/>
    </xf>
    <xf numFmtId="0" fontId="12" fillId="0" borderId="6" xfId="0" applyFont="1" applyFill="1" applyBorder="1"/>
    <xf numFmtId="0" fontId="12" fillId="0" borderId="7" xfId="0" applyFont="1" applyFill="1" applyBorder="1"/>
    <xf numFmtId="0" fontId="12" fillId="0" borderId="8" xfId="0" applyFont="1" applyFill="1" applyBorder="1" applyAlignment="1">
      <alignment horizontal="center"/>
    </xf>
    <xf numFmtId="0" fontId="12" fillId="0" borderId="6" xfId="0" applyFont="1" applyFill="1" applyBorder="1" applyAlignment="1">
      <alignment horizontal="center"/>
    </xf>
    <xf numFmtId="164" fontId="12" fillId="0" borderId="8" xfId="1" applyFont="1" applyFill="1" applyBorder="1" applyAlignment="1">
      <alignment horizontal="center"/>
    </xf>
    <xf numFmtId="0" fontId="12" fillId="0" borderId="0" xfId="0" applyFont="1" applyFill="1"/>
    <xf numFmtId="164" fontId="12" fillId="0" borderId="0" xfId="1" applyFont="1" applyFill="1"/>
    <xf numFmtId="0" fontId="12" fillId="0" borderId="0" xfId="0" applyFont="1" applyFill="1" applyBorder="1"/>
    <xf numFmtId="164" fontId="12" fillId="0" borderId="0" xfId="1" applyFont="1" applyFill="1" applyAlignment="1"/>
    <xf numFmtId="0" fontId="12" fillId="0" borderId="6" xfId="0" applyFont="1" applyBorder="1" applyAlignment="1">
      <alignment horizontal="center"/>
    </xf>
    <xf numFmtId="164" fontId="12" fillId="0" borderId="4" xfId="1" applyFont="1" applyFill="1" applyBorder="1" applyAlignment="1">
      <alignment vertical="center"/>
    </xf>
    <xf numFmtId="164" fontId="12" fillId="0" borderId="3" xfId="1" applyFont="1" applyFill="1" applyBorder="1" applyAlignment="1">
      <alignment horizontal="center" vertical="center"/>
    </xf>
    <xf numFmtId="164" fontId="12" fillId="0" borderId="5" xfId="1" applyFont="1" applyBorder="1" applyAlignment="1">
      <alignment vertical="center"/>
    </xf>
    <xf numFmtId="0" fontId="12" fillId="0" borderId="10" xfId="0" applyFont="1" applyFill="1" applyBorder="1"/>
    <xf numFmtId="164" fontId="12" fillId="0" borderId="7" xfId="1" applyFont="1" applyFill="1" applyBorder="1" applyAlignment="1"/>
    <xf numFmtId="0" fontId="12" fillId="0" borderId="8" xfId="0" applyFont="1" applyBorder="1"/>
    <xf numFmtId="0" fontId="12" fillId="0" borderId="6" xfId="0" applyFont="1" applyBorder="1"/>
    <xf numFmtId="0" fontId="12" fillId="0" borderId="8" xfId="0" applyFont="1" applyBorder="1" applyAlignment="1">
      <alignment horizontal="center"/>
    </xf>
    <xf numFmtId="0" fontId="12" fillId="0" borderId="11" xfId="0" applyFont="1" applyFill="1" applyBorder="1" applyAlignment="1">
      <alignment horizontal="center" vertical="center" wrapText="1"/>
    </xf>
    <xf numFmtId="166" fontId="9" fillId="0" borderId="0" xfId="1" applyNumberFormat="1" applyFont="1" applyFill="1" applyBorder="1" applyAlignment="1">
      <alignment horizontal="right" vertical="center"/>
    </xf>
    <xf numFmtId="166" fontId="9" fillId="0" borderId="0" xfId="1" applyNumberFormat="1" applyFont="1" applyFill="1" applyBorder="1" applyAlignment="1">
      <alignment vertical="center"/>
    </xf>
    <xf numFmtId="166" fontId="17" fillId="0" borderId="0" xfId="1" applyNumberFormat="1" applyFont="1" applyFill="1" applyBorder="1" applyAlignment="1">
      <alignment horizontal="right" vertical="center"/>
    </xf>
    <xf numFmtId="166" fontId="8" fillId="0" borderId="0" xfId="1" applyNumberFormat="1" applyFont="1" applyFill="1" applyBorder="1" applyAlignment="1">
      <alignment horizontal="right" vertical="center"/>
    </xf>
    <xf numFmtId="164" fontId="12" fillId="0" borderId="2" xfId="1" applyFont="1" applyFill="1" applyBorder="1" applyAlignment="1">
      <alignment horizontal="right" vertical="center"/>
    </xf>
    <xf numFmtId="164" fontId="12" fillId="0" borderId="2" xfId="1" applyFont="1" applyFill="1" applyBorder="1" applyAlignment="1">
      <alignment vertical="center"/>
    </xf>
    <xf numFmtId="0" fontId="10" fillId="0" borderId="0" xfId="0" applyFont="1" applyAlignment="1">
      <alignment horizontal="center"/>
    </xf>
    <xf numFmtId="165" fontId="12" fillId="0" borderId="4" xfId="1" applyNumberFormat="1" applyFont="1" applyFill="1" applyBorder="1" applyAlignment="1">
      <alignment horizontal="center" vertical="center" wrapText="1"/>
    </xf>
    <xf numFmtId="164" fontId="12" fillId="0" borderId="3" xfId="1" applyNumberFormat="1" applyFont="1" applyFill="1" applyBorder="1" applyAlignment="1">
      <alignment vertical="center" wrapText="1"/>
    </xf>
    <xf numFmtId="164" fontId="12" fillId="0" borderId="0" xfId="1" applyFont="1" applyBorder="1" applyAlignment="1">
      <alignment vertical="center"/>
    </xf>
    <xf numFmtId="0" fontId="12" fillId="0" borderId="4" xfId="0" applyFont="1" applyFill="1" applyBorder="1" applyAlignment="1">
      <alignment horizontal="center" vertical="center" wrapText="1"/>
    </xf>
    <xf numFmtId="164" fontId="12" fillId="0" borderId="5" xfId="1" applyFont="1" applyFill="1" applyBorder="1" applyAlignment="1">
      <alignment vertical="center" wrapText="1"/>
    </xf>
    <xf numFmtId="164" fontId="12" fillId="0" borderId="3" xfId="1" applyFont="1" applyFill="1" applyBorder="1" applyAlignment="1">
      <alignment vertical="center" wrapText="1"/>
    </xf>
    <xf numFmtId="164" fontId="12" fillId="0" borderId="3" xfId="1" applyNumberFormat="1" applyFont="1" applyFill="1" applyBorder="1" applyAlignment="1">
      <alignment horizontal="center" vertical="center"/>
    </xf>
    <xf numFmtId="0" fontId="12" fillId="0" borderId="3" xfId="0" applyFont="1" applyFill="1" applyBorder="1" applyAlignment="1">
      <alignment vertical="center"/>
    </xf>
    <xf numFmtId="164" fontId="2" fillId="0" borderId="3" xfId="0" applyNumberFormat="1" applyFont="1" applyFill="1" applyBorder="1" applyAlignment="1">
      <alignment vertical="center"/>
    </xf>
    <xf numFmtId="164" fontId="2" fillId="0" borderId="4" xfId="0" applyNumberFormat="1" applyFont="1" applyFill="1" applyBorder="1" applyAlignment="1">
      <alignment vertical="center"/>
    </xf>
    <xf numFmtId="164" fontId="2" fillId="0" borderId="4" xfId="1" applyFont="1" applyFill="1" applyBorder="1" applyAlignment="1">
      <alignment vertical="center"/>
    </xf>
    <xf numFmtId="0" fontId="2" fillId="0" borderId="5" xfId="0" applyFont="1" applyFill="1" applyBorder="1" applyAlignment="1">
      <alignment horizontal="center" vertical="center"/>
    </xf>
    <xf numFmtId="164" fontId="2" fillId="0" borderId="3" xfId="1" applyFont="1" applyFill="1" applyBorder="1" applyAlignment="1">
      <alignment horizontal="center" vertical="center"/>
    </xf>
    <xf numFmtId="0" fontId="2" fillId="0" borderId="3" xfId="0" applyFont="1" applyFill="1" applyBorder="1" applyAlignment="1">
      <alignment horizontal="center" vertical="center"/>
    </xf>
    <xf numFmtId="0" fontId="2" fillId="0" borderId="14" xfId="0" applyFont="1" applyFill="1" applyBorder="1" applyAlignment="1">
      <alignment vertical="center"/>
    </xf>
    <xf numFmtId="164" fontId="2" fillId="0" borderId="5" xfId="1" applyFont="1" applyFill="1" applyBorder="1" applyAlignment="1">
      <alignment vertical="center"/>
    </xf>
    <xf numFmtId="164" fontId="2" fillId="0" borderId="0" xfId="1" applyFont="1" applyFill="1" applyBorder="1" applyAlignment="1">
      <alignment horizontal="center" vertical="center"/>
    </xf>
    <xf numFmtId="164" fontId="2" fillId="0" borderId="5" xfId="1" applyFont="1" applyFill="1" applyBorder="1" applyAlignment="1">
      <alignment horizontal="center" vertical="center"/>
    </xf>
    <xf numFmtId="164" fontId="12" fillId="0" borderId="4" xfId="1" applyFont="1" applyFill="1" applyBorder="1" applyAlignment="1">
      <alignment vertical="center" wrapText="1"/>
    </xf>
    <xf numFmtId="164" fontId="12" fillId="0" borderId="5" xfId="1" applyFont="1" applyFill="1" applyBorder="1" applyAlignment="1">
      <alignment horizontal="center" vertical="center"/>
    </xf>
    <xf numFmtId="164" fontId="12" fillId="0" borderId="0" xfId="1" applyFont="1" applyFill="1" applyAlignment="1">
      <alignment vertical="center"/>
    </xf>
    <xf numFmtId="164" fontId="12" fillId="0" borderId="2" xfId="1" applyFont="1" applyFill="1" applyBorder="1" applyAlignment="1">
      <alignment horizontal="center" vertical="center"/>
    </xf>
    <xf numFmtId="0" fontId="19" fillId="0" borderId="0" xfId="0" applyFont="1" applyFill="1"/>
    <xf numFmtId="0" fontId="19" fillId="0" borderId="0" xfId="0" applyFont="1" applyFill="1" applyAlignment="1">
      <alignment horizontal="left"/>
    </xf>
    <xf numFmtId="0" fontId="19" fillId="0" borderId="0" xfId="0" applyFont="1"/>
    <xf numFmtId="0" fontId="15" fillId="0" borderId="0" xfId="0" applyFont="1" applyFill="1"/>
    <xf numFmtId="166" fontId="9" fillId="0" borderId="16" xfId="1" applyNumberFormat="1" applyFont="1" applyFill="1" applyBorder="1" applyAlignment="1">
      <alignment vertical="center"/>
    </xf>
    <xf numFmtId="166" fontId="9" fillId="0" borderId="17" xfId="1" applyNumberFormat="1" applyFont="1" applyFill="1" applyBorder="1" applyAlignment="1">
      <alignment vertical="center"/>
    </xf>
    <xf numFmtId="166" fontId="9" fillId="0" borderId="18" xfId="1" applyNumberFormat="1" applyFont="1" applyFill="1" applyBorder="1" applyAlignment="1">
      <alignment vertical="center"/>
    </xf>
    <xf numFmtId="0" fontId="9" fillId="0" borderId="16" xfId="0" applyFont="1" applyFill="1" applyBorder="1"/>
    <xf numFmtId="0" fontId="9" fillId="0" borderId="17" xfId="0" applyFont="1" applyFill="1" applyBorder="1"/>
    <xf numFmtId="166" fontId="8" fillId="0" borderId="20" xfId="0" applyNumberFormat="1" applyFont="1" applyFill="1" applyBorder="1" applyAlignment="1">
      <alignment horizontal="left" vertical="center"/>
    </xf>
    <xf numFmtId="166" fontId="9" fillId="2" borderId="17" xfId="1" applyNumberFormat="1" applyFont="1" applyFill="1" applyBorder="1" applyAlignment="1">
      <alignment vertical="center"/>
    </xf>
    <xf numFmtId="0" fontId="0" fillId="0" borderId="0" xfId="0" applyFill="1" applyBorder="1" applyAlignment="1">
      <alignment horizontal="center" vertical="center"/>
    </xf>
    <xf numFmtId="43" fontId="21" fillId="0" borderId="0" xfId="0" applyNumberFormat="1" applyFont="1" applyFill="1" applyBorder="1" applyAlignment="1">
      <alignment wrapText="1"/>
    </xf>
    <xf numFmtId="166" fontId="20" fillId="3" borderId="21" xfId="1" applyNumberFormat="1" applyFont="1" applyFill="1" applyBorder="1" applyAlignment="1">
      <alignment horizontal="right" vertical="center"/>
    </xf>
    <xf numFmtId="166" fontId="20" fillId="3" borderId="22" xfId="1" applyNumberFormat="1" applyFont="1" applyFill="1" applyBorder="1" applyAlignment="1">
      <alignment horizontal="right" vertical="center"/>
    </xf>
    <xf numFmtId="0" fontId="12" fillId="0" borderId="3" xfId="0" applyFont="1" applyFill="1" applyBorder="1" applyAlignment="1">
      <alignment vertical="center" wrapText="1"/>
    </xf>
    <xf numFmtId="164" fontId="12" fillId="0" borderId="0" xfId="1" applyNumberFormat="1" applyFont="1" applyFill="1" applyBorder="1" applyAlignment="1">
      <alignment vertical="center"/>
    </xf>
    <xf numFmtId="164" fontId="12" fillId="0" borderId="0" xfId="1" applyNumberFormat="1" applyFont="1" applyFill="1" applyBorder="1" applyAlignment="1">
      <alignment horizontal="center" vertical="center" wrapText="1"/>
    </xf>
    <xf numFmtId="0" fontId="12" fillId="0" borderId="19" xfId="0" applyFont="1" applyFill="1" applyBorder="1" applyAlignment="1">
      <alignment vertical="center"/>
    </xf>
    <xf numFmtId="0" fontId="12" fillId="0" borderId="19" xfId="0" applyFont="1" applyFill="1" applyBorder="1" applyAlignment="1">
      <alignment vertical="center" wrapText="1"/>
    </xf>
    <xf numFmtId="0" fontId="5" fillId="0" borderId="0" xfId="0" applyFont="1" applyFill="1" applyAlignment="1">
      <alignment vertical="center"/>
    </xf>
    <xf numFmtId="0" fontId="5" fillId="0" borderId="19" xfId="0" applyFont="1" applyBorder="1"/>
    <xf numFmtId="0" fontId="5" fillId="0" borderId="19" xfId="0" applyFont="1" applyBorder="1" applyAlignment="1">
      <alignment vertical="top" wrapText="1"/>
    </xf>
    <xf numFmtId="0" fontId="5" fillId="0" borderId="19" xfId="0" applyFont="1" applyBorder="1" applyAlignment="1">
      <alignment vertical="center" wrapText="1"/>
    </xf>
    <xf numFmtId="0" fontId="5" fillId="0" borderId="21" xfId="0" applyFont="1" applyBorder="1"/>
    <xf numFmtId="0" fontId="5" fillId="0" borderId="23" xfId="0" applyFont="1" applyBorder="1"/>
    <xf numFmtId="0" fontId="11" fillId="0" borderId="19" xfId="0" applyFont="1" applyFill="1" applyBorder="1"/>
    <xf numFmtId="164" fontId="12" fillId="0" borderId="14" xfId="1" applyFont="1" applyBorder="1" applyAlignment="1">
      <alignment vertical="center"/>
    </xf>
    <xf numFmtId="164" fontId="12" fillId="0" borderId="14" xfId="1" applyFont="1" applyFill="1" applyBorder="1" applyAlignment="1">
      <alignment vertical="center"/>
    </xf>
    <xf numFmtId="164" fontId="2" fillId="0" borderId="14" xfId="1" applyFont="1" applyFill="1" applyBorder="1" applyAlignment="1">
      <alignment horizontal="center" vertical="center"/>
    </xf>
    <xf numFmtId="0" fontId="12" fillId="0" borderId="10" xfId="0" applyFont="1" applyBorder="1" applyAlignment="1">
      <alignment horizontal="center"/>
    </xf>
    <xf numFmtId="0" fontId="12" fillId="0" borderId="19" xfId="0" applyFont="1" applyFill="1" applyBorder="1" applyAlignment="1">
      <alignment horizontal="left" vertical="center" wrapText="1"/>
    </xf>
    <xf numFmtId="0" fontId="5" fillId="0" borderId="19" xfId="0" applyFont="1" applyFill="1" applyBorder="1" applyAlignment="1">
      <alignment vertical="center" wrapText="1"/>
    </xf>
    <xf numFmtId="0" fontId="5" fillId="0" borderId="0" xfId="0" applyFont="1" applyFill="1" applyAlignment="1">
      <alignment vertical="center" wrapText="1"/>
    </xf>
    <xf numFmtId="165" fontId="12" fillId="0" borderId="4" xfId="1" applyNumberFormat="1" applyFont="1" applyFill="1" applyBorder="1" applyAlignment="1">
      <alignment vertical="center"/>
    </xf>
    <xf numFmtId="0" fontId="12" fillId="0" borderId="5" xfId="0" applyFont="1" applyFill="1" applyBorder="1" applyAlignment="1">
      <alignment vertical="center"/>
    </xf>
    <xf numFmtId="165" fontId="12" fillId="0" borderId="4" xfId="1" applyNumberFormat="1" applyFont="1" applyFill="1" applyBorder="1" applyAlignment="1">
      <alignment vertical="center" wrapText="1"/>
    </xf>
    <xf numFmtId="0" fontId="12" fillId="0" borderId="5" xfId="0" applyFont="1" applyFill="1" applyBorder="1" applyAlignment="1">
      <alignment vertical="center" wrapText="1"/>
    </xf>
    <xf numFmtId="0" fontId="22" fillId="0" borderId="0" xfId="0" applyFont="1" applyAlignment="1">
      <alignment horizontal="center" vertical="center"/>
    </xf>
    <xf numFmtId="0" fontId="22" fillId="0" borderId="0" xfId="0" applyFont="1" applyAlignment="1">
      <alignment horizontal="center"/>
    </xf>
    <xf numFmtId="166" fontId="20" fillId="4" borderId="21" xfId="1" applyNumberFormat="1" applyFont="1" applyFill="1" applyBorder="1" applyAlignment="1">
      <alignment horizontal="right" vertical="center"/>
    </xf>
    <xf numFmtId="166" fontId="9" fillId="0" borderId="24" xfId="1" applyNumberFormat="1" applyFont="1" applyFill="1" applyBorder="1" applyAlignment="1">
      <alignment vertical="center"/>
    </xf>
    <xf numFmtId="0" fontId="9" fillId="0" borderId="18" xfId="0" applyFont="1" applyFill="1" applyBorder="1"/>
    <xf numFmtId="0" fontId="23" fillId="0" borderId="2" xfId="0" applyFont="1" applyFill="1" applyBorder="1" applyAlignment="1">
      <alignment vertical="center" wrapText="1"/>
    </xf>
    <xf numFmtId="0" fontId="20" fillId="0" borderId="0" xfId="0" applyFont="1" applyAlignment="1">
      <alignment vertical="center"/>
    </xf>
    <xf numFmtId="0" fontId="19" fillId="0" borderId="0" xfId="0" applyFont="1" applyAlignment="1">
      <alignment vertical="center"/>
    </xf>
    <xf numFmtId="0" fontId="24" fillId="0" borderId="0" xfId="0" applyFont="1" applyAlignment="1">
      <alignment horizontal="center" vertical="center"/>
    </xf>
    <xf numFmtId="0" fontId="19" fillId="0" borderId="0" xfId="0" applyFont="1" applyFill="1" applyAlignment="1">
      <alignment vertical="center"/>
    </xf>
    <xf numFmtId="0" fontId="19" fillId="0" borderId="0" xfId="0" applyFont="1" applyFill="1" applyAlignment="1">
      <alignment vertical="center" wrapText="1"/>
    </xf>
    <xf numFmtId="0" fontId="20" fillId="0" borderId="0" xfId="0" applyFont="1" applyFill="1" applyAlignment="1">
      <alignment vertical="center"/>
    </xf>
    <xf numFmtId="0" fontId="20" fillId="0" borderId="0" xfId="0" applyFont="1" applyFill="1" applyAlignment="1">
      <alignment vertical="center" wrapText="1"/>
    </xf>
    <xf numFmtId="0" fontId="23" fillId="0" borderId="2" xfId="0" applyFont="1" applyFill="1" applyBorder="1" applyAlignment="1">
      <alignment vertical="center"/>
    </xf>
    <xf numFmtId="0" fontId="30" fillId="0" borderId="19" xfId="0" applyFont="1" applyFill="1" applyBorder="1" applyAlignment="1">
      <alignment horizontal="left" vertical="center" wrapText="1"/>
    </xf>
    <xf numFmtId="0" fontId="29" fillId="0" borderId="19" xfId="0" applyFont="1" applyFill="1" applyBorder="1" applyAlignment="1">
      <alignment vertical="center" wrapText="1"/>
    </xf>
    <xf numFmtId="167" fontId="31" fillId="0" borderId="2" xfId="1" applyNumberFormat="1" applyFont="1" applyFill="1" applyBorder="1" applyAlignment="1">
      <alignment horizontal="center" vertical="center"/>
    </xf>
    <xf numFmtId="0" fontId="28" fillId="0" borderId="25" xfId="0" applyFont="1" applyBorder="1" applyAlignment="1">
      <alignment horizontal="center"/>
    </xf>
    <xf numFmtId="0" fontId="28" fillId="0" borderId="6" xfId="0" applyFont="1" applyBorder="1" applyAlignment="1">
      <alignment horizontal="center" vertical="center"/>
    </xf>
    <xf numFmtId="164" fontId="32" fillId="0" borderId="2" xfId="1" applyFont="1" applyFill="1" applyBorder="1" applyAlignment="1">
      <alignment horizontal="center" vertical="center"/>
    </xf>
    <xf numFmtId="0" fontId="33" fillId="0" borderId="0" xfId="0" applyFont="1"/>
    <xf numFmtId="0" fontId="34" fillId="0" borderId="0" xfId="0" applyFont="1" applyFill="1" applyAlignment="1">
      <alignment vertical="center"/>
    </xf>
    <xf numFmtId="164" fontId="32" fillId="0" borderId="0" xfId="1" applyNumberFormat="1" applyFont="1" applyFill="1" applyBorder="1" applyAlignment="1">
      <alignment vertical="center"/>
    </xf>
    <xf numFmtId="164" fontId="32" fillId="0" borderId="4" xfId="1" applyNumberFormat="1" applyFont="1" applyFill="1" applyBorder="1" applyAlignment="1">
      <alignment horizontal="center" vertical="center"/>
    </xf>
    <xf numFmtId="164" fontId="32" fillId="0" borderId="0" xfId="1" applyFont="1" applyFill="1" applyBorder="1" applyAlignment="1">
      <alignment vertical="center"/>
    </xf>
    <xf numFmtId="0" fontId="32" fillId="0" borderId="5" xfId="0" applyFont="1" applyFill="1" applyBorder="1" applyAlignment="1">
      <alignment horizontal="center" vertical="center"/>
    </xf>
    <xf numFmtId="164" fontId="32" fillId="0" borderId="3" xfId="1" applyFont="1" applyFill="1" applyBorder="1" applyAlignment="1">
      <alignment horizontal="center" vertical="center"/>
    </xf>
    <xf numFmtId="0" fontId="32" fillId="0" borderId="3" xfId="0" applyFont="1" applyFill="1" applyBorder="1" applyAlignment="1">
      <alignment horizontal="center" vertical="center"/>
    </xf>
    <xf numFmtId="164" fontId="32" fillId="0" borderId="5" xfId="1" applyFont="1" applyFill="1" applyBorder="1" applyAlignment="1">
      <alignment horizontal="center" vertical="center"/>
    </xf>
    <xf numFmtId="0" fontId="33" fillId="0" borderId="0" xfId="0" applyFont="1" applyAlignment="1">
      <alignment vertical="center"/>
    </xf>
    <xf numFmtId="0" fontId="34" fillId="0" borderId="0" xfId="0" applyFont="1" applyFill="1" applyAlignment="1">
      <alignment vertical="center" wrapText="1"/>
    </xf>
    <xf numFmtId="0" fontId="12" fillId="0" borderId="0" xfId="0" applyFont="1" applyAlignment="1">
      <alignment vertical="center" wrapText="1"/>
    </xf>
    <xf numFmtId="0" fontId="5" fillId="0" borderId="19" xfId="0" applyFont="1" applyBorder="1" applyAlignment="1">
      <alignment vertical="center"/>
    </xf>
    <xf numFmtId="0" fontId="2" fillId="0" borderId="26" xfId="0" applyFont="1" applyFill="1" applyBorder="1" applyAlignment="1">
      <alignment horizontal="center" vertical="center" wrapText="1"/>
    </xf>
    <xf numFmtId="0" fontId="2" fillId="0" borderId="27" xfId="0" quotePrefix="1"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26" xfId="0" applyFont="1" applyFill="1" applyBorder="1" applyAlignment="1">
      <alignment vertical="center" wrapText="1"/>
    </xf>
    <xf numFmtId="0" fontId="2" fillId="0" borderId="27" xfId="0" applyFont="1" applyBorder="1" applyAlignment="1">
      <alignment vertical="center" wrapText="1"/>
    </xf>
    <xf numFmtId="0" fontId="2" fillId="0" borderId="26" xfId="0" applyFont="1" applyBorder="1" applyAlignment="1">
      <alignment vertical="center"/>
    </xf>
    <xf numFmtId="0" fontId="2" fillId="0" borderId="28"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31" fillId="0" borderId="26" xfId="0" applyFont="1" applyBorder="1" applyAlignment="1">
      <alignment horizontal="center" vertical="center"/>
    </xf>
    <xf numFmtId="0" fontId="12" fillId="0" borderId="30" xfId="0" applyFont="1" applyFill="1" applyBorder="1" applyAlignment="1">
      <alignment vertical="center"/>
    </xf>
    <xf numFmtId="0" fontId="12" fillId="0" borderId="31" xfId="0" applyFont="1" applyFill="1" applyBorder="1" applyAlignment="1">
      <alignment vertical="center"/>
    </xf>
    <xf numFmtId="0" fontId="12" fillId="0" borderId="32" xfId="0" applyFont="1" applyFill="1" applyBorder="1" applyAlignment="1">
      <alignment vertical="center"/>
    </xf>
    <xf numFmtId="164" fontId="12" fillId="0" borderId="33" xfId="1" applyFont="1" applyFill="1" applyBorder="1" applyAlignment="1">
      <alignment vertical="center"/>
    </xf>
    <xf numFmtId="0" fontId="12" fillId="0" borderId="33" xfId="0" applyFont="1" applyFill="1" applyBorder="1" applyAlignment="1">
      <alignment horizontal="center" vertical="center"/>
    </xf>
    <xf numFmtId="164" fontId="12" fillId="0" borderId="31" xfId="1" applyFont="1" applyFill="1" applyBorder="1" applyAlignment="1">
      <alignment horizontal="center" vertical="center"/>
    </xf>
    <xf numFmtId="164" fontId="12" fillId="0" borderId="32" xfId="1" applyFont="1" applyFill="1" applyBorder="1" applyAlignment="1">
      <alignment vertical="center"/>
    </xf>
    <xf numFmtId="0" fontId="12" fillId="0" borderId="34" xfId="0" applyFont="1" applyBorder="1" applyAlignment="1">
      <alignment horizontal="center" vertical="center"/>
    </xf>
    <xf numFmtId="0" fontId="12" fillId="0" borderId="31" xfId="0" applyFont="1" applyFill="1" applyBorder="1" applyAlignment="1">
      <alignment horizontal="center" vertical="center"/>
    </xf>
    <xf numFmtId="0" fontId="12" fillId="0" borderId="33" xfId="0" applyFont="1" applyBorder="1" applyAlignment="1">
      <alignment horizontal="center" vertical="center"/>
    </xf>
    <xf numFmtId="0" fontId="12" fillId="0" borderId="30" xfId="0" applyFont="1" applyBorder="1" applyAlignment="1">
      <alignment horizontal="center" vertical="center"/>
    </xf>
    <xf numFmtId="0" fontId="28" fillId="0" borderId="35" xfId="0" applyFont="1" applyBorder="1" applyAlignment="1">
      <alignment horizontal="center" vertical="center"/>
    </xf>
    <xf numFmtId="0" fontId="28" fillId="0" borderId="31" xfId="0" applyFont="1" applyFill="1" applyBorder="1" applyAlignment="1">
      <alignment horizontal="center" vertical="center"/>
    </xf>
    <xf numFmtId="0" fontId="2" fillId="0" borderId="29" xfId="0" applyFont="1" applyFill="1" applyBorder="1" applyAlignment="1">
      <alignment vertical="center"/>
    </xf>
    <xf numFmtId="164" fontId="2" fillId="0" borderId="26" xfId="0" applyNumberFormat="1" applyFont="1" applyFill="1" applyBorder="1" applyAlignment="1">
      <alignment vertical="center"/>
    </xf>
    <xf numFmtId="164" fontId="2" fillId="0" borderId="36" xfId="0" applyNumberFormat="1" applyFont="1" applyFill="1" applyBorder="1" applyAlignment="1">
      <alignment vertical="center"/>
    </xf>
    <xf numFmtId="164" fontId="2" fillId="0" borderId="36" xfId="1" applyFont="1" applyFill="1" applyBorder="1" applyAlignment="1">
      <alignment vertical="center"/>
    </xf>
    <xf numFmtId="0" fontId="2" fillId="0" borderId="27" xfId="0" applyFont="1" applyFill="1" applyBorder="1" applyAlignment="1">
      <alignment horizontal="center" vertical="center"/>
    </xf>
    <xf numFmtId="164" fontId="2" fillId="0" borderId="26" xfId="1" applyFont="1" applyFill="1" applyBorder="1" applyAlignment="1">
      <alignment horizontal="center" vertical="center"/>
    </xf>
    <xf numFmtId="164" fontId="2" fillId="0" borderId="37" xfId="0" applyNumberFormat="1" applyFont="1" applyBorder="1" applyAlignment="1">
      <alignment horizontal="center" vertical="center"/>
    </xf>
    <xf numFmtId="0" fontId="2" fillId="0" borderId="26" xfId="0" applyFont="1" applyFill="1" applyBorder="1" applyAlignment="1">
      <alignment horizontal="center" vertical="center"/>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xf>
    <xf numFmtId="0" fontId="5" fillId="0" borderId="20" xfId="0" applyFont="1" applyBorder="1"/>
    <xf numFmtId="0" fontId="12" fillId="0" borderId="19" xfId="0" applyFont="1" applyBorder="1" applyAlignment="1">
      <alignment vertical="center" wrapText="1"/>
    </xf>
    <xf numFmtId="0" fontId="2" fillId="0" borderId="20" xfId="0" applyFont="1" applyFill="1" applyBorder="1" applyAlignment="1">
      <alignment vertical="center"/>
    </xf>
    <xf numFmtId="164" fontId="2" fillId="0" borderId="37" xfId="0" applyNumberFormat="1" applyFont="1" applyFill="1" applyBorder="1" applyAlignment="1">
      <alignment horizontal="center" vertical="center"/>
    </xf>
    <xf numFmtId="164" fontId="2" fillId="0" borderId="36" xfId="0" applyNumberFormat="1" applyFont="1" applyFill="1" applyBorder="1" applyAlignment="1">
      <alignment horizontal="center" vertical="center"/>
    </xf>
    <xf numFmtId="164" fontId="2" fillId="0" borderId="37" xfId="1" applyFont="1" applyFill="1" applyBorder="1" applyAlignment="1">
      <alignment vertical="center"/>
    </xf>
    <xf numFmtId="164" fontId="2" fillId="0" borderId="27" xfId="1" applyFont="1" applyFill="1" applyBorder="1" applyAlignment="1">
      <alignment horizontal="center" vertical="center"/>
    </xf>
    <xf numFmtId="164" fontId="2" fillId="0" borderId="29" xfId="1" applyFont="1" applyFill="1" applyBorder="1" applyAlignment="1">
      <alignment horizontal="center" vertical="center"/>
    </xf>
    <xf numFmtId="0" fontId="2" fillId="0" borderId="38" xfId="0" applyFont="1" applyFill="1" applyBorder="1" applyAlignment="1">
      <alignment horizontal="center" vertical="center"/>
    </xf>
    <xf numFmtId="0" fontId="2" fillId="2" borderId="26" xfId="0" applyFont="1" applyFill="1" applyBorder="1" applyAlignment="1">
      <alignment horizontal="center" vertical="center" wrapText="1"/>
    </xf>
    <xf numFmtId="0" fontId="2" fillId="2" borderId="27" xfId="0" quotePrefix="1"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26" xfId="0" applyFont="1" applyFill="1" applyBorder="1" applyAlignment="1">
      <alignment vertical="center" wrapText="1"/>
    </xf>
    <xf numFmtId="0" fontId="2" fillId="2" borderId="26" xfId="0" quotePrefix="1" applyFont="1" applyFill="1" applyBorder="1" applyAlignment="1">
      <alignment horizontal="center" vertical="center" wrapText="1"/>
    </xf>
    <xf numFmtId="0" fontId="2" fillId="0" borderId="38" xfId="0" quotePrefix="1"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12" fillId="0" borderId="14" xfId="0" applyFont="1" applyFill="1" applyBorder="1" applyAlignment="1">
      <alignment vertical="center" wrapText="1"/>
    </xf>
    <xf numFmtId="0" fontId="27" fillId="2" borderId="20" xfId="0" applyFont="1" applyFill="1" applyBorder="1" applyAlignment="1">
      <alignment vertical="center" wrapText="1"/>
    </xf>
    <xf numFmtId="0" fontId="27" fillId="2" borderId="29" xfId="0" applyFont="1" applyFill="1" applyBorder="1" applyAlignment="1">
      <alignment vertical="center"/>
    </xf>
    <xf numFmtId="164" fontId="12" fillId="0" borderId="2" xfId="1" applyFont="1" applyFill="1" applyBorder="1" applyAlignment="1">
      <alignment horizontal="center" vertical="center"/>
    </xf>
    <xf numFmtId="0" fontId="12" fillId="0" borderId="11" xfId="0" applyFont="1" applyFill="1" applyBorder="1" applyAlignment="1">
      <alignment horizontal="center" vertical="center"/>
    </xf>
    <xf numFmtId="164" fontId="12" fillId="0" borderId="2" xfId="1" applyFont="1" applyFill="1" applyBorder="1" applyAlignment="1">
      <alignment horizontal="center" vertical="center"/>
    </xf>
    <xf numFmtId="0" fontId="1" fillId="0" borderId="0" xfId="0" applyFont="1" applyAlignment="1">
      <alignment horizontal="center" vertical="center" wrapText="1"/>
    </xf>
    <xf numFmtId="0" fontId="36" fillId="0" borderId="0" xfId="0" applyFont="1" applyFill="1" applyAlignment="1">
      <alignment vertical="center"/>
    </xf>
    <xf numFmtId="0" fontId="29" fillId="0" borderId="0" xfId="0" applyFont="1" applyAlignment="1">
      <alignment vertical="center"/>
    </xf>
    <xf numFmtId="0" fontId="29" fillId="0" borderId="0" xfId="0" applyFont="1" applyFill="1" applyAlignment="1">
      <alignment vertical="center"/>
    </xf>
    <xf numFmtId="0" fontId="37" fillId="0" borderId="0" xfId="0" applyFont="1" applyFill="1" applyAlignment="1">
      <alignment horizontal="left" vertical="top" wrapText="1"/>
    </xf>
    <xf numFmtId="0" fontId="29" fillId="0" borderId="0" xfId="0" applyFont="1" applyAlignment="1">
      <alignment vertical="center" wrapText="1"/>
    </xf>
    <xf numFmtId="0" fontId="29" fillId="0" borderId="0" xfId="0" applyFont="1" applyFill="1" applyAlignment="1">
      <alignment vertical="center" wrapText="1"/>
    </xf>
    <xf numFmtId="0" fontId="19" fillId="0" borderId="0" xfId="0" applyFont="1" applyFill="1" applyAlignment="1">
      <alignment horizontal="left" vertical="center" wrapText="1"/>
    </xf>
    <xf numFmtId="164" fontId="12" fillId="0" borderId="0" xfId="1" applyFont="1" applyFill="1" applyBorder="1" applyAlignment="1">
      <alignment horizontal="center" vertical="center"/>
    </xf>
    <xf numFmtId="0" fontId="2" fillId="2" borderId="28" xfId="0" applyFont="1" applyFill="1" applyBorder="1" applyAlignment="1">
      <alignment horizontal="center" vertical="center" wrapText="1"/>
    </xf>
    <xf numFmtId="164" fontId="12" fillId="0" borderId="14" xfId="1" applyFont="1" applyFill="1" applyBorder="1" applyAlignment="1">
      <alignment horizontal="center" vertical="center"/>
    </xf>
    <xf numFmtId="0" fontId="28" fillId="0" borderId="30" xfId="0" applyFont="1" applyBorder="1" applyAlignment="1">
      <alignment horizontal="center" vertical="center"/>
    </xf>
    <xf numFmtId="167" fontId="31" fillId="0" borderId="14" xfId="1" applyNumberFormat="1" applyFont="1" applyFill="1" applyBorder="1" applyAlignment="1">
      <alignment horizontal="center" vertical="center"/>
    </xf>
    <xf numFmtId="0" fontId="28" fillId="0" borderId="10" xfId="0" applyFont="1" applyBorder="1" applyAlignment="1">
      <alignment horizontal="center"/>
    </xf>
    <xf numFmtId="0" fontId="2" fillId="0" borderId="20" xfId="0" applyFont="1" applyBorder="1" applyAlignment="1">
      <alignment horizontal="center" vertical="center"/>
    </xf>
    <xf numFmtId="0" fontId="12" fillId="0" borderId="19" xfId="0" applyFont="1" applyFill="1" applyBorder="1" applyAlignment="1">
      <alignment horizontal="center" vertical="center" wrapText="1"/>
    </xf>
    <xf numFmtId="0" fontId="12" fillId="0" borderId="19" xfId="0" applyFont="1" applyFill="1" applyBorder="1" applyAlignment="1">
      <alignment horizontal="center" vertical="center"/>
    </xf>
    <xf numFmtId="0" fontId="2" fillId="0" borderId="20" xfId="0" applyFont="1" applyFill="1" applyBorder="1" applyAlignment="1">
      <alignment horizontal="center" vertical="center"/>
    </xf>
    <xf numFmtId="0" fontId="28" fillId="0" borderId="23" xfId="0" applyFont="1" applyFill="1" applyBorder="1" applyAlignment="1">
      <alignment horizontal="center" vertical="center"/>
    </xf>
    <xf numFmtId="0" fontId="2" fillId="0" borderId="19" xfId="0" applyFont="1" applyFill="1" applyBorder="1" applyAlignment="1">
      <alignment horizontal="center" vertical="center"/>
    </xf>
    <xf numFmtId="0" fontId="28" fillId="0" borderId="21" xfId="0" applyFont="1" applyBorder="1" applyAlignment="1">
      <alignment horizontal="center"/>
    </xf>
    <xf numFmtId="0" fontId="32" fillId="0" borderId="30" xfId="0" applyFont="1" applyBorder="1" applyAlignment="1">
      <alignment horizontal="center" vertical="center"/>
    </xf>
    <xf numFmtId="167" fontId="35" fillId="0" borderId="14" xfId="1" applyNumberFormat="1" applyFont="1" applyFill="1" applyBorder="1" applyAlignment="1">
      <alignment horizontal="center" vertical="center"/>
    </xf>
    <xf numFmtId="0" fontId="32" fillId="0" borderId="10" xfId="0" applyFont="1" applyBorder="1" applyAlignment="1">
      <alignment horizontal="center"/>
    </xf>
    <xf numFmtId="0" fontId="12" fillId="0" borderId="23" xfId="0" applyFont="1" applyFill="1" applyBorder="1" applyAlignment="1">
      <alignment horizontal="center" vertical="center"/>
    </xf>
    <xf numFmtId="0" fontId="12" fillId="0" borderId="21" xfId="0" applyFont="1" applyBorder="1" applyAlignment="1">
      <alignment horizontal="center"/>
    </xf>
    <xf numFmtId="0" fontId="2" fillId="2" borderId="37" xfId="0" applyFont="1" applyFill="1" applyBorder="1" applyAlignment="1">
      <alignment horizontal="center" vertical="center" wrapText="1"/>
    </xf>
    <xf numFmtId="0" fontId="32" fillId="0" borderId="34" xfId="0" applyFont="1" applyBorder="1" applyAlignment="1">
      <alignment horizontal="center" vertical="center"/>
    </xf>
    <xf numFmtId="167" fontId="35" fillId="0" borderId="0" xfId="1" applyNumberFormat="1" applyFont="1" applyFill="1" applyBorder="1" applyAlignment="1">
      <alignment horizontal="center" vertical="center"/>
    </xf>
    <xf numFmtId="0" fontId="32" fillId="0" borderId="1" xfId="0" applyFont="1" applyBorder="1" applyAlignment="1">
      <alignment horizontal="center"/>
    </xf>
    <xf numFmtId="0" fontId="12" fillId="0" borderId="39" xfId="0" applyFont="1" applyFill="1" applyBorder="1" applyAlignment="1">
      <alignment vertical="center" wrapText="1"/>
    </xf>
    <xf numFmtId="164" fontId="12" fillId="0" borderId="13" xfId="1" applyNumberFormat="1" applyFont="1" applyFill="1" applyBorder="1" applyAlignment="1">
      <alignment horizontal="center" vertical="center" wrapText="1"/>
    </xf>
    <xf numFmtId="165" fontId="12" fillId="0" borderId="12" xfId="1" applyNumberFormat="1" applyFont="1" applyFill="1" applyBorder="1" applyAlignment="1">
      <alignment horizontal="center" vertical="center" wrapText="1"/>
    </xf>
    <xf numFmtId="164" fontId="12" fillId="0" borderId="12" xfId="1" applyFont="1" applyFill="1" applyBorder="1" applyAlignment="1">
      <alignment vertical="center"/>
    </xf>
    <xf numFmtId="0" fontId="12" fillId="0" borderId="9" xfId="0" applyFont="1" applyFill="1" applyBorder="1" applyAlignment="1">
      <alignment horizontal="center" vertical="center" wrapText="1"/>
    </xf>
    <xf numFmtId="164" fontId="12" fillId="0" borderId="13" xfId="1" applyFont="1" applyFill="1" applyBorder="1" applyAlignment="1">
      <alignment horizontal="center" vertical="center"/>
    </xf>
    <xf numFmtId="164" fontId="12" fillId="0" borderId="47" xfId="1" applyFont="1" applyFill="1" applyBorder="1" applyAlignment="1">
      <alignment vertical="center"/>
    </xf>
    <xf numFmtId="0" fontId="12" fillId="0" borderId="13" xfId="0" applyFont="1" applyFill="1" applyBorder="1" applyAlignment="1">
      <alignment horizontal="center" vertical="center" wrapText="1"/>
    </xf>
    <xf numFmtId="164" fontId="12" fillId="0" borderId="39" xfId="1" applyFont="1" applyFill="1" applyBorder="1" applyAlignment="1">
      <alignment vertical="center"/>
    </xf>
    <xf numFmtId="164" fontId="12" fillId="0" borderId="15" xfId="1" applyFont="1" applyFill="1" applyBorder="1" applyAlignment="1">
      <alignment horizontal="center" vertical="center"/>
    </xf>
    <xf numFmtId="164" fontId="12" fillId="0" borderId="39" xfId="1" applyFont="1" applyFill="1" applyBorder="1" applyAlignment="1">
      <alignment horizontal="center" vertical="center"/>
    </xf>
    <xf numFmtId="0" fontId="12" fillId="0" borderId="16" xfId="0" applyFont="1" applyFill="1" applyBorder="1" applyAlignment="1">
      <alignment horizontal="center" vertical="center" wrapText="1"/>
    </xf>
    <xf numFmtId="164" fontId="12" fillId="0" borderId="47" xfId="1" applyFont="1" applyFill="1" applyBorder="1" applyAlignment="1">
      <alignment horizontal="center" vertical="center"/>
    </xf>
    <xf numFmtId="0" fontId="12" fillId="0" borderId="16" xfId="0" applyFont="1" applyFill="1" applyBorder="1" applyAlignment="1">
      <alignment vertical="center" wrapText="1"/>
    </xf>
    <xf numFmtId="0" fontId="12" fillId="0" borderId="24" xfId="0" applyFont="1" applyFill="1" applyBorder="1" applyAlignment="1">
      <alignment vertical="center" wrapText="1"/>
    </xf>
    <xf numFmtId="164" fontId="12" fillId="0" borderId="40" xfId="1" applyNumberFormat="1" applyFont="1" applyFill="1" applyBorder="1" applyAlignment="1">
      <alignment horizontal="center" vertical="center" wrapText="1"/>
    </xf>
    <xf numFmtId="165" fontId="12" fillId="0" borderId="41" xfId="1" applyNumberFormat="1" applyFont="1" applyFill="1" applyBorder="1" applyAlignment="1">
      <alignment horizontal="center" vertical="center" wrapText="1"/>
    </xf>
    <xf numFmtId="164" fontId="12" fillId="0" borderId="41" xfId="1" applyFont="1" applyFill="1" applyBorder="1" applyAlignment="1">
      <alignment vertical="center"/>
    </xf>
    <xf numFmtId="0" fontId="12" fillId="0" borderId="42" xfId="0" applyFont="1" applyFill="1" applyBorder="1" applyAlignment="1">
      <alignment horizontal="center" vertical="center" wrapText="1"/>
    </xf>
    <xf numFmtId="164" fontId="12" fillId="0" borderId="40" xfId="1" applyFont="1" applyFill="1" applyBorder="1" applyAlignment="1">
      <alignment horizontal="center" vertical="center"/>
    </xf>
    <xf numFmtId="0" fontId="12" fillId="0" borderId="40" xfId="0" applyFont="1" applyFill="1" applyBorder="1" applyAlignment="1">
      <alignment horizontal="center" vertical="center" wrapText="1"/>
    </xf>
    <xf numFmtId="164" fontId="12" fillId="0" borderId="43" xfId="1" applyFont="1" applyFill="1" applyBorder="1" applyAlignment="1">
      <alignment vertical="center"/>
    </xf>
    <xf numFmtId="164" fontId="12" fillId="0" borderId="44" xfId="1" applyFont="1" applyFill="1" applyBorder="1" applyAlignment="1">
      <alignment horizontal="center" vertical="center"/>
    </xf>
    <xf numFmtId="164" fontId="12" fillId="0" borderId="43" xfId="1" applyFont="1" applyFill="1" applyBorder="1" applyAlignment="1">
      <alignment horizontal="center" vertical="center"/>
    </xf>
    <xf numFmtId="0" fontId="12" fillId="0" borderId="24" xfId="0" applyFont="1" applyFill="1" applyBorder="1" applyAlignment="1">
      <alignment horizontal="center" vertical="center" wrapText="1"/>
    </xf>
    <xf numFmtId="164" fontId="12" fillId="0" borderId="48" xfId="1" applyFont="1" applyFill="1" applyBorder="1" applyAlignment="1">
      <alignment horizontal="center" vertical="center"/>
    </xf>
    <xf numFmtId="0" fontId="36" fillId="0" borderId="45" xfId="0" applyFont="1" applyFill="1" applyBorder="1" applyAlignment="1">
      <alignment horizontal="left" vertical="center" wrapText="1"/>
    </xf>
    <xf numFmtId="164" fontId="12" fillId="0" borderId="2" xfId="1" applyFont="1" applyFill="1" applyBorder="1" applyAlignment="1">
      <alignment horizontal="center" vertical="center"/>
    </xf>
    <xf numFmtId="0" fontId="12" fillId="0" borderId="11" xfId="0" applyFont="1" applyFill="1" applyBorder="1" applyAlignment="1">
      <alignment horizontal="center" vertical="center"/>
    </xf>
    <xf numFmtId="164" fontId="12" fillId="0" borderId="2" xfId="1" applyFont="1" applyFill="1" applyBorder="1" applyAlignment="1">
      <alignment horizontal="center" vertical="center"/>
    </xf>
    <xf numFmtId="0" fontId="12" fillId="0" borderId="11" xfId="0" applyFont="1" applyFill="1" applyBorder="1" applyAlignment="1">
      <alignment horizontal="center" vertical="center"/>
    </xf>
    <xf numFmtId="0" fontId="23" fillId="0" borderId="19" xfId="0" applyFont="1" applyFill="1" applyBorder="1" applyAlignment="1">
      <alignment vertical="center"/>
    </xf>
    <xf numFmtId="0" fontId="1" fillId="0" borderId="19" xfId="0" applyFont="1" applyBorder="1" applyAlignment="1">
      <alignment vertical="center"/>
    </xf>
    <xf numFmtId="0" fontId="1" fillId="0" borderId="20" xfId="0" applyFont="1" applyBorder="1"/>
    <xf numFmtId="0" fontId="1" fillId="0" borderId="19" xfId="0" applyFont="1" applyFill="1" applyBorder="1" applyAlignment="1">
      <alignment vertical="center" wrapText="1"/>
    </xf>
    <xf numFmtId="0" fontId="12" fillId="0" borderId="16" xfId="0" applyFont="1" applyFill="1" applyBorder="1" applyAlignment="1">
      <alignment vertical="center"/>
    </xf>
    <xf numFmtId="0" fontId="12" fillId="0" borderId="44" xfId="0" applyFont="1" applyFill="1" applyBorder="1" applyAlignment="1">
      <alignment vertical="center" wrapText="1"/>
    </xf>
    <xf numFmtId="0" fontId="12" fillId="0" borderId="15" xfId="0" applyFont="1" applyFill="1" applyBorder="1" applyAlignment="1">
      <alignment vertical="center" wrapText="1"/>
    </xf>
    <xf numFmtId="0" fontId="12" fillId="0" borderId="24" xfId="0" applyFont="1" applyFill="1" applyBorder="1" applyAlignment="1">
      <alignment vertical="center"/>
    </xf>
    <xf numFmtId="164" fontId="12" fillId="0" borderId="2" xfId="1" applyFont="1" applyFill="1" applyBorder="1" applyAlignment="1">
      <alignment horizontal="center" vertical="center"/>
    </xf>
    <xf numFmtId="0" fontId="36" fillId="0" borderId="0" xfId="0" applyFont="1" applyFill="1" applyBorder="1" applyAlignment="1">
      <alignment horizontal="left" vertical="center" wrapText="1"/>
    </xf>
    <xf numFmtId="0" fontId="1" fillId="0" borderId="19" xfId="0" applyFont="1" applyFill="1" applyBorder="1" applyAlignment="1">
      <alignment vertical="center"/>
    </xf>
    <xf numFmtId="164" fontId="12" fillId="0" borderId="2" xfId="1" applyFont="1" applyFill="1" applyBorder="1" applyAlignment="1">
      <alignment horizontal="center" vertical="center"/>
    </xf>
    <xf numFmtId="0" fontId="23" fillId="0" borderId="24" xfId="0" applyFont="1" applyFill="1" applyBorder="1" applyAlignment="1">
      <alignment vertical="center" wrapText="1"/>
    </xf>
    <xf numFmtId="0" fontId="5" fillId="0" borderId="24" xfId="0" applyFont="1" applyFill="1" applyBorder="1" applyAlignment="1">
      <alignment vertical="center" wrapText="1"/>
    </xf>
    <xf numFmtId="0" fontId="1" fillId="0" borderId="0" xfId="0" applyFont="1"/>
    <xf numFmtId="0" fontId="9" fillId="0" borderId="17" xfId="0" applyFont="1" applyFill="1" applyBorder="1" applyAlignment="1">
      <alignment vertical="center"/>
    </xf>
    <xf numFmtId="0" fontId="9" fillId="0" borderId="19" xfId="0" applyFont="1" applyFill="1" applyBorder="1" applyAlignment="1">
      <alignment vertical="center"/>
    </xf>
    <xf numFmtId="164" fontId="12" fillId="0" borderId="2" xfId="1" applyFont="1" applyFill="1" applyBorder="1" applyAlignment="1">
      <alignment horizontal="center" vertical="center"/>
    </xf>
    <xf numFmtId="0" fontId="12" fillId="0" borderId="2" xfId="0" applyFont="1" applyFill="1" applyBorder="1" applyAlignment="1">
      <alignment horizontal="left" wrapText="1"/>
    </xf>
    <xf numFmtId="0" fontId="39" fillId="0" borderId="0" xfId="0" applyFont="1" applyBorder="1" applyAlignment="1">
      <alignment vertical="top" wrapText="1"/>
    </xf>
    <xf numFmtId="0" fontId="1" fillId="0" borderId="0" xfId="0" applyFont="1" applyBorder="1" applyAlignment="1">
      <alignment horizontal="center" vertical="top" wrapText="1"/>
    </xf>
    <xf numFmtId="0" fontId="1" fillId="0" borderId="0" xfId="0" applyFont="1" applyBorder="1" applyAlignment="1">
      <alignment vertical="top" wrapText="1"/>
    </xf>
    <xf numFmtId="0" fontId="1" fillId="0" borderId="0" xfId="0" applyFont="1" applyBorder="1" applyAlignment="1">
      <alignment horizontal="center" vertical="center" wrapText="1"/>
    </xf>
    <xf numFmtId="166" fontId="0" fillId="0" borderId="0" xfId="0" applyNumberFormat="1" applyAlignment="1">
      <alignment wrapText="1"/>
    </xf>
    <xf numFmtId="0" fontId="1" fillId="7" borderId="0" xfId="0" applyFont="1" applyFill="1"/>
    <xf numFmtId="0" fontId="1" fillId="8" borderId="0" xfId="0" applyFont="1" applyFill="1"/>
    <xf numFmtId="0" fontId="26" fillId="5" borderId="28" xfId="0" applyFont="1" applyFill="1" applyBorder="1" applyAlignment="1">
      <alignment horizontal="center" vertical="center" wrapText="1"/>
    </xf>
    <xf numFmtId="0" fontId="26" fillId="5" borderId="37" xfId="0" applyFont="1" applyFill="1" applyBorder="1" applyAlignment="1">
      <alignment horizontal="center" vertical="center" wrapText="1"/>
    </xf>
    <xf numFmtId="0" fontId="26" fillId="5" borderId="49" xfId="0" applyFont="1" applyFill="1" applyBorder="1" applyAlignment="1">
      <alignment horizontal="center" vertical="center" wrapText="1"/>
    </xf>
    <xf numFmtId="0" fontId="2" fillId="2" borderId="37" xfId="0" quotePrefix="1" applyFont="1" applyFill="1" applyBorder="1" applyAlignment="1">
      <alignment horizontal="center" vertical="center" wrapText="1"/>
    </xf>
    <xf numFmtId="0" fontId="2" fillId="2" borderId="36" xfId="0" quotePrefix="1" applyFont="1" applyFill="1" applyBorder="1" applyAlignment="1">
      <alignment horizontal="center" vertical="center" wrapText="1"/>
    </xf>
    <xf numFmtId="0" fontId="2" fillId="0" borderId="26" xfId="0" quotePrefix="1" applyFont="1" applyFill="1" applyBorder="1" applyAlignment="1">
      <alignment horizontal="center" vertical="center"/>
    </xf>
    <xf numFmtId="0" fontId="2" fillId="0" borderId="36" xfId="0" quotePrefix="1" applyFont="1" applyFill="1" applyBorder="1" applyAlignment="1">
      <alignment horizontal="center" vertical="center"/>
    </xf>
    <xf numFmtId="164" fontId="12" fillId="0" borderId="2" xfId="1" applyFont="1" applyFill="1" applyBorder="1" applyAlignment="1">
      <alignment horizontal="center" vertical="center"/>
    </xf>
    <xf numFmtId="0" fontId="12" fillId="0" borderId="11" xfId="0" applyFont="1" applyFill="1" applyBorder="1" applyAlignment="1">
      <alignment horizontal="center" vertical="center"/>
    </xf>
    <xf numFmtId="0" fontId="12" fillId="0" borderId="19" xfId="0" applyFont="1" applyBorder="1" applyAlignment="1">
      <alignment horizontal="left" vertical="center" wrapText="1"/>
    </xf>
    <xf numFmtId="0" fontId="36" fillId="0" borderId="45" xfId="0" applyFont="1" applyFill="1" applyBorder="1" applyAlignment="1">
      <alignment horizontal="left" vertical="center" wrapText="1"/>
    </xf>
    <xf numFmtId="0" fontId="26" fillId="6" borderId="28" xfId="0" applyFont="1" applyFill="1" applyBorder="1" applyAlignment="1">
      <alignment horizontal="center" vertical="center" wrapText="1"/>
    </xf>
    <xf numFmtId="0" fontId="26" fillId="6" borderId="37" xfId="0" applyFont="1" applyFill="1" applyBorder="1" applyAlignment="1">
      <alignment horizontal="center" vertical="center" wrapText="1"/>
    </xf>
    <xf numFmtId="0" fontId="26" fillId="6" borderId="49" xfId="0" applyFont="1" applyFill="1" applyBorder="1" applyAlignment="1">
      <alignment horizontal="center" vertical="center" wrapText="1"/>
    </xf>
    <xf numFmtId="1" fontId="20" fillId="4" borderId="23" xfId="0" applyNumberFormat="1"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8" fillId="0" borderId="0" xfId="0" applyFont="1" applyFill="1" applyAlignment="1">
      <alignment horizontal="center" vertical="center" wrapText="1"/>
    </xf>
    <xf numFmtId="0" fontId="13" fillId="0" borderId="0" xfId="0" applyFont="1" applyFill="1" applyAlignment="1">
      <alignment horizontal="left"/>
    </xf>
    <xf numFmtId="0" fontId="14" fillId="0" borderId="0" xfId="0" applyFont="1" applyFill="1" applyAlignment="1">
      <alignment horizontal="left"/>
    </xf>
    <xf numFmtId="0" fontId="8" fillId="0" borderId="46" xfId="0" applyFont="1" applyFill="1" applyBorder="1" applyAlignment="1">
      <alignment horizontal="center" vertical="center" wrapText="1"/>
    </xf>
    <xf numFmtId="0" fontId="9" fillId="0" borderId="18" xfId="0" applyFont="1" applyFill="1" applyBorder="1" applyAlignment="1">
      <alignment horizontal="center" vertical="center" wrapText="1"/>
    </xf>
    <xf numFmtId="1" fontId="20" fillId="3" borderId="23" xfId="0" applyNumberFormat="1" applyFont="1" applyFill="1" applyBorder="1" applyAlignment="1">
      <alignment horizontal="center" vertical="center" wrapText="1"/>
    </xf>
    <xf numFmtId="1" fontId="20" fillId="3" borderId="21" xfId="0" applyNumberFormat="1" applyFont="1" applyFill="1" applyBorder="1" applyAlignment="1">
      <alignment horizontal="center" vertical="center" wrapText="1"/>
    </xf>
    <xf numFmtId="0" fontId="19" fillId="3" borderId="21"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23812</xdr:colOff>
      <xdr:row>0</xdr:row>
      <xdr:rowOff>157162</xdr:rowOff>
    </xdr:from>
    <xdr:to>
      <xdr:col>1</xdr:col>
      <xdr:colOff>2124075</xdr:colOff>
      <xdr:row>1</xdr:row>
      <xdr:rowOff>485774</xdr:rowOff>
    </xdr:to>
    <xdr:pic>
      <xdr:nvPicPr>
        <xdr:cNvPr id="9851" name="Picture 1" descr="Logo_EGEA"/>
        <xdr:cNvPicPr>
          <a:picLocks noChangeAspect="1" noChangeArrowheads="1"/>
        </xdr:cNvPicPr>
      </xdr:nvPicPr>
      <xdr:blipFill>
        <a:blip xmlns:r="http://schemas.openxmlformats.org/officeDocument/2006/relationships" r:embed="rId1" cstate="print"/>
        <a:srcRect/>
        <a:stretch>
          <a:fillRect/>
        </a:stretch>
      </xdr:blipFill>
      <xdr:spPr bwMode="auto">
        <a:xfrm>
          <a:off x="762000" y="157162"/>
          <a:ext cx="2100263" cy="852487"/>
        </a:xfrm>
        <a:prstGeom prst="rect">
          <a:avLst/>
        </a:prstGeom>
        <a:noFill/>
        <a:ln w="9525">
          <a:noFill/>
          <a:miter lim="800000"/>
          <a:headEnd/>
          <a:tailEnd/>
        </a:ln>
      </xdr:spPr>
    </xdr:pic>
    <xdr:clientData/>
  </xdr:twoCellAnchor>
  <xdr:twoCellAnchor>
    <xdr:from>
      <xdr:col>17</xdr:col>
      <xdr:colOff>190500</xdr:colOff>
      <xdr:row>4</xdr:row>
      <xdr:rowOff>238125</xdr:rowOff>
    </xdr:from>
    <xdr:to>
      <xdr:col>17</xdr:col>
      <xdr:colOff>333375</xdr:colOff>
      <xdr:row>5</xdr:row>
      <xdr:rowOff>1076325</xdr:rowOff>
    </xdr:to>
    <xdr:sp macro="" textlink="">
      <xdr:nvSpPr>
        <xdr:cNvPr id="9852" name="Right Brace 2"/>
        <xdr:cNvSpPr>
          <a:spLocks/>
        </xdr:cNvSpPr>
      </xdr:nvSpPr>
      <xdr:spPr bwMode="auto">
        <a:xfrm>
          <a:off x="6553200" y="3971925"/>
          <a:ext cx="142875" cy="1419225"/>
        </a:xfrm>
        <a:prstGeom prst="rightBrace">
          <a:avLst>
            <a:gd name="adj1" fmla="val 6300"/>
            <a:gd name="adj2" fmla="val 50000"/>
          </a:avLst>
        </a:prstGeom>
        <a:solidFill>
          <a:srgbClr val="FFFFFF"/>
        </a:solidFill>
        <a:ln w="9525" algn="ctr">
          <a:solidFill>
            <a:srgbClr val="000000"/>
          </a:solidFill>
          <a:round/>
          <a:headEnd/>
          <a:tailEnd/>
        </a:ln>
      </xdr:spPr>
    </xdr:sp>
    <xdr:clientData/>
  </xdr:twoCellAnchor>
  <xdr:twoCellAnchor>
    <xdr:from>
      <xdr:col>19</xdr:col>
      <xdr:colOff>219075</xdr:colOff>
      <xdr:row>4</xdr:row>
      <xdr:rowOff>247650</xdr:rowOff>
    </xdr:from>
    <xdr:to>
      <xdr:col>19</xdr:col>
      <xdr:colOff>361950</xdr:colOff>
      <xdr:row>5</xdr:row>
      <xdr:rowOff>1085850</xdr:rowOff>
    </xdr:to>
    <xdr:sp macro="" textlink="">
      <xdr:nvSpPr>
        <xdr:cNvPr id="9853" name="Right Brace 3"/>
        <xdr:cNvSpPr>
          <a:spLocks/>
        </xdr:cNvSpPr>
      </xdr:nvSpPr>
      <xdr:spPr bwMode="auto">
        <a:xfrm>
          <a:off x="9477375" y="3981450"/>
          <a:ext cx="142875" cy="1409700"/>
        </a:xfrm>
        <a:prstGeom prst="rightBrace">
          <a:avLst>
            <a:gd name="adj1" fmla="val 6258"/>
            <a:gd name="adj2" fmla="val 50000"/>
          </a:avLst>
        </a:prstGeom>
        <a:solidFill>
          <a:srgbClr val="FFFFFF"/>
        </a:solidFill>
        <a:ln w="9525" algn="ctr">
          <a:solidFill>
            <a:srgbClr val="000000"/>
          </a:solidFill>
          <a:round/>
          <a:headEnd/>
          <a:tailEnd/>
        </a:ln>
      </xdr:spPr>
    </xdr:sp>
    <xdr:clientData/>
  </xdr:twoCellAnchor>
  <xdr:twoCellAnchor>
    <xdr:from>
      <xdr:col>21</xdr:col>
      <xdr:colOff>161925</xdr:colOff>
      <xdr:row>4</xdr:row>
      <xdr:rowOff>257175</xdr:rowOff>
    </xdr:from>
    <xdr:to>
      <xdr:col>21</xdr:col>
      <xdr:colOff>304800</xdr:colOff>
      <xdr:row>5</xdr:row>
      <xdr:rowOff>1095375</xdr:rowOff>
    </xdr:to>
    <xdr:sp macro="" textlink="">
      <xdr:nvSpPr>
        <xdr:cNvPr id="9854" name="Right Brace 4"/>
        <xdr:cNvSpPr>
          <a:spLocks/>
        </xdr:cNvSpPr>
      </xdr:nvSpPr>
      <xdr:spPr bwMode="auto">
        <a:xfrm>
          <a:off x="12315825" y="3990975"/>
          <a:ext cx="142875" cy="1400175"/>
        </a:xfrm>
        <a:prstGeom prst="rightBrace">
          <a:avLst>
            <a:gd name="adj1" fmla="val 6216"/>
            <a:gd name="adj2" fmla="val 50000"/>
          </a:avLst>
        </a:prstGeom>
        <a:solidFill>
          <a:srgbClr val="FFFFFF"/>
        </a:solidFill>
        <a:ln w="9525" algn="ctr">
          <a:solidFill>
            <a:srgbClr val="000000"/>
          </a:solidFill>
          <a:round/>
          <a:headEnd/>
          <a:tailEnd/>
        </a:ln>
      </xdr:spPr>
    </xdr:sp>
    <xdr:clientData/>
  </xdr:twoCellAnchor>
  <xdr:twoCellAnchor>
    <xdr:from>
      <xdr:col>23</xdr:col>
      <xdr:colOff>123825</xdr:colOff>
      <xdr:row>4</xdr:row>
      <xdr:rowOff>219075</xdr:rowOff>
    </xdr:from>
    <xdr:to>
      <xdr:col>23</xdr:col>
      <xdr:colOff>266700</xdr:colOff>
      <xdr:row>5</xdr:row>
      <xdr:rowOff>1057275</xdr:rowOff>
    </xdr:to>
    <xdr:sp macro="" textlink="">
      <xdr:nvSpPr>
        <xdr:cNvPr id="9855" name="Right Brace 5"/>
        <xdr:cNvSpPr>
          <a:spLocks/>
        </xdr:cNvSpPr>
      </xdr:nvSpPr>
      <xdr:spPr bwMode="auto">
        <a:xfrm>
          <a:off x="15173325" y="3952875"/>
          <a:ext cx="142875" cy="1438275"/>
        </a:xfrm>
        <a:prstGeom prst="rightBrace">
          <a:avLst>
            <a:gd name="adj1" fmla="val 6385"/>
            <a:gd name="adj2" fmla="val 50000"/>
          </a:avLst>
        </a:prstGeom>
        <a:solidFill>
          <a:srgbClr val="FFFFFF"/>
        </a:solidFill>
        <a:ln w="9525" algn="ctr">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23812</xdr:colOff>
      <xdr:row>0</xdr:row>
      <xdr:rowOff>157162</xdr:rowOff>
    </xdr:from>
    <xdr:to>
      <xdr:col>1</xdr:col>
      <xdr:colOff>2124075</xdr:colOff>
      <xdr:row>1</xdr:row>
      <xdr:rowOff>485774</xdr:rowOff>
    </xdr:to>
    <xdr:pic>
      <xdr:nvPicPr>
        <xdr:cNvPr id="2" name="Picture 1" descr="Logo_EGEA"/>
        <xdr:cNvPicPr>
          <a:picLocks noChangeAspect="1" noChangeArrowheads="1"/>
        </xdr:cNvPicPr>
      </xdr:nvPicPr>
      <xdr:blipFill>
        <a:blip xmlns:r="http://schemas.openxmlformats.org/officeDocument/2006/relationships" r:embed="rId1" cstate="print"/>
        <a:srcRect/>
        <a:stretch>
          <a:fillRect/>
        </a:stretch>
      </xdr:blipFill>
      <xdr:spPr bwMode="auto">
        <a:xfrm>
          <a:off x="757237" y="157162"/>
          <a:ext cx="2100263" cy="852487"/>
        </a:xfrm>
        <a:prstGeom prst="rect">
          <a:avLst/>
        </a:prstGeom>
        <a:noFill/>
        <a:ln w="9525">
          <a:noFill/>
          <a:miter lim="800000"/>
          <a:headEnd/>
          <a:tailEnd/>
        </a:ln>
      </xdr:spPr>
    </xdr:pic>
    <xdr:clientData/>
  </xdr:twoCellAnchor>
  <xdr:twoCellAnchor>
    <xdr:from>
      <xdr:col>17</xdr:col>
      <xdr:colOff>190500</xdr:colOff>
      <xdr:row>4</xdr:row>
      <xdr:rowOff>0</xdr:rowOff>
    </xdr:from>
    <xdr:to>
      <xdr:col>17</xdr:col>
      <xdr:colOff>333375</xdr:colOff>
      <xdr:row>4</xdr:row>
      <xdr:rowOff>0</xdr:rowOff>
    </xdr:to>
    <xdr:sp macro="" textlink="">
      <xdr:nvSpPr>
        <xdr:cNvPr id="3" name="Right Brace 2"/>
        <xdr:cNvSpPr>
          <a:spLocks/>
        </xdr:cNvSpPr>
      </xdr:nvSpPr>
      <xdr:spPr bwMode="auto">
        <a:xfrm>
          <a:off x="6353175" y="4552950"/>
          <a:ext cx="0" cy="1419225"/>
        </a:xfrm>
        <a:prstGeom prst="rightBrace">
          <a:avLst>
            <a:gd name="adj1" fmla="val 6300"/>
            <a:gd name="adj2" fmla="val 50000"/>
          </a:avLst>
        </a:prstGeom>
        <a:solidFill>
          <a:srgbClr val="FFFFFF"/>
        </a:solidFill>
        <a:ln w="9525" algn="ctr">
          <a:solidFill>
            <a:srgbClr val="000000"/>
          </a:solidFill>
          <a:round/>
          <a:headEnd/>
          <a:tailEnd/>
        </a:ln>
      </xdr:spPr>
    </xdr:sp>
    <xdr:clientData/>
  </xdr:twoCellAnchor>
  <xdr:twoCellAnchor>
    <xdr:from>
      <xdr:col>19</xdr:col>
      <xdr:colOff>219075</xdr:colOff>
      <xdr:row>4</xdr:row>
      <xdr:rowOff>0</xdr:rowOff>
    </xdr:from>
    <xdr:to>
      <xdr:col>19</xdr:col>
      <xdr:colOff>361950</xdr:colOff>
      <xdr:row>4</xdr:row>
      <xdr:rowOff>0</xdr:rowOff>
    </xdr:to>
    <xdr:sp macro="" textlink="">
      <xdr:nvSpPr>
        <xdr:cNvPr id="4" name="Right Brace 3"/>
        <xdr:cNvSpPr>
          <a:spLocks/>
        </xdr:cNvSpPr>
      </xdr:nvSpPr>
      <xdr:spPr bwMode="auto">
        <a:xfrm>
          <a:off x="6353175" y="4562475"/>
          <a:ext cx="0" cy="1409700"/>
        </a:xfrm>
        <a:prstGeom prst="rightBrace">
          <a:avLst>
            <a:gd name="adj1" fmla="val 6258"/>
            <a:gd name="adj2" fmla="val 50000"/>
          </a:avLst>
        </a:prstGeom>
        <a:solidFill>
          <a:srgbClr val="FFFFFF"/>
        </a:solidFill>
        <a:ln w="9525" algn="ctr">
          <a:solidFill>
            <a:srgbClr val="000000"/>
          </a:solidFill>
          <a:round/>
          <a:headEnd/>
          <a:tailEnd/>
        </a:ln>
      </xdr:spPr>
    </xdr:sp>
    <xdr:clientData/>
  </xdr:twoCellAnchor>
  <xdr:twoCellAnchor>
    <xdr:from>
      <xdr:col>21</xdr:col>
      <xdr:colOff>161925</xdr:colOff>
      <xdr:row>4</xdr:row>
      <xdr:rowOff>0</xdr:rowOff>
    </xdr:from>
    <xdr:to>
      <xdr:col>21</xdr:col>
      <xdr:colOff>304800</xdr:colOff>
      <xdr:row>4</xdr:row>
      <xdr:rowOff>0</xdr:rowOff>
    </xdr:to>
    <xdr:sp macro="" textlink="">
      <xdr:nvSpPr>
        <xdr:cNvPr id="5" name="Right Brace 4"/>
        <xdr:cNvSpPr>
          <a:spLocks/>
        </xdr:cNvSpPr>
      </xdr:nvSpPr>
      <xdr:spPr bwMode="auto">
        <a:xfrm>
          <a:off x="7162800" y="4572000"/>
          <a:ext cx="142875" cy="1400175"/>
        </a:xfrm>
        <a:prstGeom prst="rightBrace">
          <a:avLst>
            <a:gd name="adj1" fmla="val 6216"/>
            <a:gd name="adj2" fmla="val 50000"/>
          </a:avLst>
        </a:prstGeom>
        <a:solidFill>
          <a:srgbClr val="FFFFFF"/>
        </a:solidFill>
        <a:ln w="9525" algn="ctr">
          <a:solidFill>
            <a:srgbClr val="000000"/>
          </a:solidFill>
          <a:round/>
          <a:headEnd/>
          <a:tailEnd/>
        </a:ln>
      </xdr:spPr>
    </xdr:sp>
    <xdr:clientData/>
  </xdr:twoCellAnchor>
  <xdr:twoCellAnchor>
    <xdr:from>
      <xdr:col>23</xdr:col>
      <xdr:colOff>123825</xdr:colOff>
      <xdr:row>4</xdr:row>
      <xdr:rowOff>0</xdr:rowOff>
    </xdr:from>
    <xdr:to>
      <xdr:col>23</xdr:col>
      <xdr:colOff>266700</xdr:colOff>
      <xdr:row>4</xdr:row>
      <xdr:rowOff>0</xdr:rowOff>
    </xdr:to>
    <xdr:sp macro="" textlink="">
      <xdr:nvSpPr>
        <xdr:cNvPr id="6" name="Right Brace 5"/>
        <xdr:cNvSpPr>
          <a:spLocks/>
        </xdr:cNvSpPr>
      </xdr:nvSpPr>
      <xdr:spPr bwMode="auto">
        <a:xfrm>
          <a:off x="10020300" y="4533900"/>
          <a:ext cx="142875" cy="1438275"/>
        </a:xfrm>
        <a:prstGeom prst="rightBrace">
          <a:avLst>
            <a:gd name="adj1" fmla="val 6385"/>
            <a:gd name="adj2" fmla="val 50000"/>
          </a:avLst>
        </a:prstGeom>
        <a:solidFill>
          <a:srgbClr val="FFFFFF"/>
        </a:solidFill>
        <a:ln w="9525" algn="ctr">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9525</xdr:rowOff>
    </xdr:from>
    <xdr:to>
      <xdr:col>1</xdr:col>
      <xdr:colOff>1219200</xdr:colOff>
      <xdr:row>2</xdr:row>
      <xdr:rowOff>0</xdr:rowOff>
    </xdr:to>
    <xdr:pic>
      <xdr:nvPicPr>
        <xdr:cNvPr id="8886" name="Picture 1" descr="Logo_EGEA"/>
        <xdr:cNvPicPr>
          <a:picLocks noChangeAspect="1" noChangeArrowheads="1"/>
        </xdr:cNvPicPr>
      </xdr:nvPicPr>
      <xdr:blipFill>
        <a:blip xmlns:r="http://schemas.openxmlformats.org/officeDocument/2006/relationships" r:embed="rId1" cstate="print"/>
        <a:srcRect/>
        <a:stretch>
          <a:fillRect/>
        </a:stretch>
      </xdr:blipFill>
      <xdr:spPr bwMode="auto">
        <a:xfrm>
          <a:off x="161925" y="9525"/>
          <a:ext cx="1219200" cy="504825"/>
        </a:xfrm>
        <a:prstGeom prst="rect">
          <a:avLst/>
        </a:prstGeom>
        <a:noFill/>
        <a:ln w="9525">
          <a:noFill/>
          <a:miter lim="800000"/>
          <a:headEnd/>
          <a:tailEnd/>
        </a:ln>
      </xdr:spPr>
    </xdr:pic>
    <xdr:clientData/>
  </xdr:twoCellAnchor>
  <xdr:twoCellAnchor editAs="oneCell">
    <xdr:from>
      <xdr:col>1</xdr:col>
      <xdr:colOff>0</xdr:colOff>
      <xdr:row>0</xdr:row>
      <xdr:rowOff>9525</xdr:rowOff>
    </xdr:from>
    <xdr:to>
      <xdr:col>1</xdr:col>
      <xdr:colOff>1219200</xdr:colOff>
      <xdr:row>2</xdr:row>
      <xdr:rowOff>0</xdr:rowOff>
    </xdr:to>
    <xdr:pic>
      <xdr:nvPicPr>
        <xdr:cNvPr id="8887" name="Picture 2" descr="Logo_EGEA"/>
        <xdr:cNvPicPr>
          <a:picLocks noChangeAspect="1" noChangeArrowheads="1"/>
        </xdr:cNvPicPr>
      </xdr:nvPicPr>
      <xdr:blipFill>
        <a:blip xmlns:r="http://schemas.openxmlformats.org/officeDocument/2006/relationships" r:embed="rId1" cstate="print"/>
        <a:srcRect/>
        <a:stretch>
          <a:fillRect/>
        </a:stretch>
      </xdr:blipFill>
      <xdr:spPr bwMode="auto">
        <a:xfrm>
          <a:off x="161925" y="9525"/>
          <a:ext cx="1219200" cy="504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pageSetUpPr fitToPage="1"/>
  </sheetPr>
  <dimension ref="A1:Z44"/>
  <sheetViews>
    <sheetView tabSelected="1" topLeftCell="A19" zoomScale="60" zoomScaleNormal="60" zoomScaleSheetLayoutView="30" zoomScalePageLayoutView="40" workbookViewId="0">
      <selection activeCell="V40" sqref="V40"/>
    </sheetView>
  </sheetViews>
  <sheetFormatPr defaultColWidth="8.85546875" defaultRowHeight="18"/>
  <cols>
    <col min="1" max="1" width="11" style="133" customWidth="1"/>
    <col min="2" max="2" width="84.28515625" style="1" customWidth="1"/>
    <col min="3" max="3" width="18.28515625" style="1" hidden="1" customWidth="1"/>
    <col min="4" max="4" width="2.7109375" style="1" hidden="1" customWidth="1"/>
    <col min="5" max="5" width="25.42578125" style="6" hidden="1" customWidth="1"/>
    <col min="6" max="6" width="4.42578125" style="1" hidden="1" customWidth="1"/>
    <col min="7" max="7" width="21.42578125" style="1" hidden="1" customWidth="1"/>
    <col min="8" max="8" width="3.42578125" style="1" hidden="1" customWidth="1"/>
    <col min="9" max="9" width="24.140625" style="11" hidden="1" customWidth="1"/>
    <col min="10" max="10" width="6.5703125" style="1" hidden="1" customWidth="1"/>
    <col min="11" max="11" width="24.140625" style="7" hidden="1" customWidth="1"/>
    <col min="12" max="12" width="6.28515625" style="1" hidden="1" customWidth="1"/>
    <col min="13" max="13" width="25.28515625" style="1" hidden="1" customWidth="1"/>
    <col min="14" max="14" width="6.28515625" style="1" hidden="1" customWidth="1"/>
    <col min="15" max="15" width="29.5703125" style="9" hidden="1" customWidth="1"/>
    <col min="16" max="16" width="7.28515625" style="1" hidden="1" customWidth="1"/>
    <col min="17" max="17" width="30.28515625" style="1" hidden="1" customWidth="1"/>
    <col min="18" max="18" width="33.7109375" style="1" hidden="1" customWidth="1"/>
    <col min="19" max="19" width="9.7109375" style="126" hidden="1" customWidth="1"/>
    <col min="20" max="20" width="33.7109375" style="1" hidden="1" customWidth="1"/>
    <col min="21" max="21" width="9.7109375" style="127" customWidth="1"/>
    <col min="22" max="22" width="33.7109375" style="146" customWidth="1"/>
    <col min="23" max="23" width="9.7109375" style="127" customWidth="1"/>
    <col min="24" max="24" width="33.7109375" style="146" customWidth="1"/>
    <col min="25" max="25" width="9.7109375" style="127" customWidth="1"/>
    <col min="26" max="26" width="84" style="1" customWidth="1"/>
    <col min="27" max="29" width="8.85546875" style="1"/>
    <col min="30" max="30" width="49.5703125" style="1" customWidth="1"/>
    <col min="31" max="16384" width="8.85546875" style="1"/>
  </cols>
  <sheetData>
    <row r="1" spans="1:26" ht="41.25" customHeight="1">
      <c r="A1" s="132"/>
    </row>
    <row r="2" spans="1:26" ht="46.5" customHeight="1" thickBot="1">
      <c r="C2" s="65"/>
      <c r="D2" s="65"/>
      <c r="E2" s="65"/>
      <c r="F2" s="65"/>
      <c r="G2" s="65"/>
      <c r="H2" s="65"/>
      <c r="I2" s="65"/>
      <c r="J2" s="65"/>
      <c r="K2" s="65"/>
      <c r="L2" s="65"/>
      <c r="M2" s="65"/>
      <c r="N2" s="65"/>
      <c r="O2" s="65"/>
      <c r="P2" s="65"/>
      <c r="Q2" s="65"/>
    </row>
    <row r="3" spans="1:26" ht="63.75" customHeight="1" thickBot="1">
      <c r="A3" s="134"/>
      <c r="B3" s="301" t="s">
        <v>146</v>
      </c>
      <c r="C3" s="302"/>
      <c r="D3" s="302"/>
      <c r="E3" s="302"/>
      <c r="F3" s="302"/>
      <c r="G3" s="302"/>
      <c r="H3" s="302"/>
      <c r="I3" s="302"/>
      <c r="J3" s="302"/>
      <c r="K3" s="302"/>
      <c r="L3" s="302"/>
      <c r="M3" s="302"/>
      <c r="N3" s="302"/>
      <c r="O3" s="302"/>
      <c r="P3" s="302"/>
      <c r="Q3" s="302"/>
      <c r="R3" s="302"/>
      <c r="S3" s="302"/>
      <c r="T3" s="302"/>
      <c r="U3" s="302"/>
      <c r="V3" s="302"/>
      <c r="W3" s="302"/>
      <c r="X3" s="302"/>
      <c r="Y3" s="302"/>
      <c r="Z3" s="303"/>
    </row>
    <row r="4" spans="1:26" s="157" customFormat="1" ht="188.25" customHeight="1" thickBot="1">
      <c r="A4" s="136"/>
      <c r="B4" s="209" t="s">
        <v>1</v>
      </c>
      <c r="C4" s="304" t="s">
        <v>6</v>
      </c>
      <c r="D4" s="305"/>
      <c r="E4" s="200" t="s">
        <v>27</v>
      </c>
      <c r="F4" s="201"/>
      <c r="G4" s="200" t="s">
        <v>7</v>
      </c>
      <c r="H4" s="202"/>
      <c r="I4" s="203" t="s">
        <v>28</v>
      </c>
      <c r="J4" s="204"/>
      <c r="K4" s="202" t="s">
        <v>23</v>
      </c>
      <c r="L4" s="204"/>
      <c r="M4" s="202" t="s">
        <v>25</v>
      </c>
      <c r="N4" s="204"/>
      <c r="O4" s="202" t="s">
        <v>33</v>
      </c>
      <c r="P4" s="204"/>
      <c r="Q4" s="166" t="s">
        <v>30</v>
      </c>
      <c r="R4" s="166" t="s">
        <v>98</v>
      </c>
      <c r="S4" s="205"/>
      <c r="T4" s="166" t="s">
        <v>99</v>
      </c>
      <c r="U4" s="205"/>
      <c r="V4" s="166" t="s">
        <v>147</v>
      </c>
      <c r="W4" s="205"/>
      <c r="X4" s="166" t="s">
        <v>148</v>
      </c>
      <c r="Y4" s="205"/>
      <c r="Z4" s="206" t="s">
        <v>46</v>
      </c>
    </row>
    <row r="5" spans="1:26" s="5" customFormat="1" ht="67.5" customHeight="1">
      <c r="A5" s="135"/>
      <c r="B5" s="106" t="s">
        <v>84</v>
      </c>
      <c r="C5" s="104">
        <v>32480</v>
      </c>
      <c r="D5" s="24" t="s">
        <v>0</v>
      </c>
      <c r="E5" s="25">
        <v>56260</v>
      </c>
      <c r="F5" s="26" t="s">
        <v>0</v>
      </c>
      <c r="G5" s="27">
        <v>56260</v>
      </c>
      <c r="H5" s="26" t="s">
        <v>0</v>
      </c>
      <c r="I5" s="25">
        <v>56260</v>
      </c>
      <c r="J5" s="28" t="s">
        <v>0</v>
      </c>
      <c r="K5" s="29">
        <v>59073</v>
      </c>
      <c r="L5" s="28" t="s">
        <v>0</v>
      </c>
      <c r="M5" s="29">
        <v>69701</v>
      </c>
      <c r="N5" s="28" t="s">
        <v>0</v>
      </c>
      <c r="O5" s="29">
        <v>72031.5</v>
      </c>
      <c r="P5" s="28" t="s">
        <v>0</v>
      </c>
      <c r="Q5" s="63">
        <v>82459</v>
      </c>
      <c r="R5" s="308">
        <v>174672</v>
      </c>
      <c r="S5" s="309" t="s">
        <v>0</v>
      </c>
      <c r="T5" s="308">
        <v>174672</v>
      </c>
      <c r="U5" s="309" t="s">
        <v>0</v>
      </c>
      <c r="V5" s="308">
        <v>190672</v>
      </c>
      <c r="W5" s="309" t="s">
        <v>0</v>
      </c>
      <c r="X5" s="308">
        <v>190672</v>
      </c>
      <c r="Y5" s="309" t="s">
        <v>0</v>
      </c>
      <c r="Z5" s="310" t="s">
        <v>152</v>
      </c>
    </row>
    <row r="6" spans="1:26" s="18" customFormat="1" ht="91.5" customHeight="1">
      <c r="A6" s="136"/>
      <c r="B6" s="107" t="s">
        <v>113</v>
      </c>
      <c r="C6" s="105" t="s">
        <v>5</v>
      </c>
      <c r="D6" s="33" t="s">
        <v>0</v>
      </c>
      <c r="E6" s="86">
        <v>24001</v>
      </c>
      <c r="F6" s="35" t="s">
        <v>0</v>
      </c>
      <c r="G6" s="86">
        <v>20000</v>
      </c>
      <c r="H6" s="35" t="s">
        <v>0</v>
      </c>
      <c r="I6" s="86">
        <v>24001</v>
      </c>
      <c r="J6" s="37" t="s">
        <v>0</v>
      </c>
      <c r="K6" s="39">
        <v>24001</v>
      </c>
      <c r="L6" s="37" t="s">
        <v>0</v>
      </c>
      <c r="M6" s="39">
        <v>24001</v>
      </c>
      <c r="N6" s="37" t="s">
        <v>0</v>
      </c>
      <c r="O6" s="39">
        <v>21527</v>
      </c>
      <c r="P6" s="37" t="s">
        <v>0</v>
      </c>
      <c r="Q6" s="64">
        <v>21527</v>
      </c>
      <c r="R6" s="308"/>
      <c r="S6" s="309"/>
      <c r="T6" s="308"/>
      <c r="U6" s="309"/>
      <c r="V6" s="308"/>
      <c r="W6" s="309"/>
      <c r="X6" s="308"/>
      <c r="Y6" s="309"/>
      <c r="Z6" s="310"/>
    </row>
    <row r="7" spans="1:26" s="18" customFormat="1" ht="78" customHeight="1">
      <c r="A7" s="136"/>
      <c r="B7" s="107" t="s">
        <v>136</v>
      </c>
      <c r="C7" s="105"/>
      <c r="D7" s="33"/>
      <c r="E7" s="86"/>
      <c r="F7" s="35"/>
      <c r="G7" s="86"/>
      <c r="H7" s="35"/>
      <c r="I7" s="86"/>
      <c r="J7" s="37"/>
      <c r="K7" s="39"/>
      <c r="L7" s="37"/>
      <c r="M7" s="39"/>
      <c r="N7" s="37"/>
      <c r="O7" s="39"/>
      <c r="P7" s="37"/>
      <c r="Q7" s="64"/>
      <c r="R7" s="211">
        <v>10000</v>
      </c>
      <c r="S7" s="58" t="s">
        <v>0</v>
      </c>
      <c r="T7" s="213">
        <v>10000</v>
      </c>
      <c r="U7" s="58" t="s">
        <v>0</v>
      </c>
      <c r="V7" s="211">
        <v>10000</v>
      </c>
      <c r="W7" s="58" t="s">
        <v>0</v>
      </c>
      <c r="X7" s="211">
        <v>10000</v>
      </c>
      <c r="Y7" s="58" t="s">
        <v>0</v>
      </c>
      <c r="Z7" s="192" t="s">
        <v>137</v>
      </c>
    </row>
    <row r="8" spans="1:26" s="121" customFormat="1" ht="54" customHeight="1">
      <c r="A8" s="136"/>
      <c r="B8" s="107" t="s">
        <v>34</v>
      </c>
      <c r="C8" s="105">
        <v>567.86</v>
      </c>
      <c r="D8" s="33" t="s">
        <v>0</v>
      </c>
      <c r="E8" s="34">
        <v>0</v>
      </c>
      <c r="F8" s="35" t="s">
        <v>0</v>
      </c>
      <c r="G8" s="36" t="s">
        <v>5</v>
      </c>
      <c r="H8" s="35" t="s">
        <v>0</v>
      </c>
      <c r="I8" s="34">
        <v>0</v>
      </c>
      <c r="J8" s="37" t="s">
        <v>0</v>
      </c>
      <c r="K8" s="38">
        <v>0</v>
      </c>
      <c r="L8" s="37" t="s">
        <v>0</v>
      </c>
      <c r="M8" s="38">
        <v>0</v>
      </c>
      <c r="N8" s="37" t="s">
        <v>0</v>
      </c>
      <c r="O8" s="39">
        <v>20000</v>
      </c>
      <c r="P8" s="37" t="s">
        <v>0</v>
      </c>
      <c r="Q8" s="64">
        <v>10000</v>
      </c>
      <c r="R8" s="283">
        <v>17500</v>
      </c>
      <c r="S8" s="58" t="s">
        <v>0</v>
      </c>
      <c r="T8" s="283">
        <v>17500</v>
      </c>
      <c r="U8" s="58" t="s">
        <v>0</v>
      </c>
      <c r="V8" s="283">
        <v>22500</v>
      </c>
      <c r="W8" s="58" t="s">
        <v>0</v>
      </c>
      <c r="X8" s="283">
        <v>22500</v>
      </c>
      <c r="Y8" s="58" t="s">
        <v>0</v>
      </c>
      <c r="Z8" s="107" t="s">
        <v>121</v>
      </c>
    </row>
    <row r="9" spans="1:26" s="5" customFormat="1" ht="54" customHeight="1">
      <c r="A9" s="135"/>
      <c r="B9" s="106" t="s">
        <v>22</v>
      </c>
      <c r="C9" s="104">
        <v>921.69</v>
      </c>
      <c r="D9" s="24" t="s">
        <v>0</v>
      </c>
      <c r="E9" s="25">
        <v>1000</v>
      </c>
      <c r="F9" s="26" t="s">
        <v>0</v>
      </c>
      <c r="G9" s="51">
        <v>1000</v>
      </c>
      <c r="H9" s="26" t="s">
        <v>0</v>
      </c>
      <c r="I9" s="25">
        <v>2500</v>
      </c>
      <c r="J9" s="28" t="s">
        <v>0</v>
      </c>
      <c r="K9" s="85">
        <v>1000</v>
      </c>
      <c r="L9" s="28" t="s">
        <v>0</v>
      </c>
      <c r="M9" s="85">
        <v>1000</v>
      </c>
      <c r="N9" s="28" t="s">
        <v>0</v>
      </c>
      <c r="O9" s="85">
        <v>1000</v>
      </c>
      <c r="P9" s="28" t="s">
        <v>0</v>
      </c>
      <c r="Q9" s="87">
        <v>1000</v>
      </c>
      <c r="R9" s="211">
        <v>500</v>
      </c>
      <c r="S9" s="212" t="s">
        <v>0</v>
      </c>
      <c r="T9" s="211">
        <v>500</v>
      </c>
      <c r="U9" s="212" t="s">
        <v>0</v>
      </c>
      <c r="V9" s="211">
        <v>500</v>
      </c>
      <c r="W9" s="212" t="s">
        <v>0</v>
      </c>
      <c r="X9" s="211">
        <v>500</v>
      </c>
      <c r="Y9" s="212" t="s">
        <v>0</v>
      </c>
      <c r="Z9" s="158"/>
    </row>
    <row r="10" spans="1:26" s="155" customFormat="1" ht="55.5" customHeight="1">
      <c r="A10" s="147"/>
      <c r="B10" s="106" t="s">
        <v>85</v>
      </c>
      <c r="C10" s="148"/>
      <c r="D10" s="149"/>
      <c r="E10" s="150"/>
      <c r="F10" s="151"/>
      <c r="G10" s="152"/>
      <c r="H10" s="151"/>
      <c r="I10" s="150"/>
      <c r="J10" s="153"/>
      <c r="K10" s="154"/>
      <c r="L10" s="153"/>
      <c r="M10" s="154"/>
      <c r="N10" s="153"/>
      <c r="O10" s="154"/>
      <c r="P10" s="153"/>
      <c r="Q10" s="145"/>
      <c r="R10" s="211">
        <v>0</v>
      </c>
      <c r="S10" s="212" t="s">
        <v>0</v>
      </c>
      <c r="T10" s="211">
        <v>0</v>
      </c>
      <c r="U10" s="212" t="s">
        <v>0</v>
      </c>
      <c r="V10" s="211">
        <v>0</v>
      </c>
      <c r="W10" s="212" t="s">
        <v>0</v>
      </c>
      <c r="X10" s="211">
        <v>0</v>
      </c>
      <c r="Y10" s="212" t="s">
        <v>0</v>
      </c>
      <c r="Z10" s="192" t="s">
        <v>115</v>
      </c>
    </row>
    <row r="11" spans="1:26" s="217" customFormat="1" ht="48.75" customHeight="1" thickBot="1">
      <c r="A11" s="215"/>
      <c r="B11" s="107" t="s">
        <v>114</v>
      </c>
      <c r="C11" s="104"/>
      <c r="D11" s="24"/>
      <c r="E11" s="25"/>
      <c r="F11" s="26"/>
      <c r="G11" s="51"/>
      <c r="H11" s="26"/>
      <c r="I11" s="25"/>
      <c r="J11" s="28"/>
      <c r="K11" s="85"/>
      <c r="L11" s="28"/>
      <c r="M11" s="85"/>
      <c r="N11" s="28"/>
      <c r="O11" s="85"/>
      <c r="P11" s="28"/>
      <c r="Q11" s="273"/>
      <c r="R11" s="273">
        <v>20000</v>
      </c>
      <c r="S11" s="274" t="s">
        <v>0</v>
      </c>
      <c r="T11" s="273">
        <v>20000</v>
      </c>
      <c r="U11" s="274" t="s">
        <v>0</v>
      </c>
      <c r="V11" s="273">
        <v>30000</v>
      </c>
      <c r="W11" s="274" t="s">
        <v>0</v>
      </c>
      <c r="X11" s="273">
        <v>30000</v>
      </c>
      <c r="Y11" s="274" t="s">
        <v>0</v>
      </c>
      <c r="Z11" s="285"/>
    </row>
    <row r="12" spans="1:26" ht="31.5" customHeight="1" thickBot="1">
      <c r="A12" s="135"/>
      <c r="B12" s="193" t="s">
        <v>2</v>
      </c>
      <c r="C12" s="194">
        <f>SUM(C5:C9)</f>
        <v>33969.550000000003</v>
      </c>
      <c r="D12" s="195" t="s">
        <v>0</v>
      </c>
      <c r="E12" s="196">
        <f>SUM(E5:E11)</f>
        <v>81261</v>
      </c>
      <c r="F12" s="185" t="s">
        <v>0</v>
      </c>
      <c r="G12" s="186">
        <f>SUM(G5:G9)</f>
        <v>77260</v>
      </c>
      <c r="H12" s="185" t="s">
        <v>0</v>
      </c>
      <c r="I12" s="196">
        <f>SUM(I5:I11)</f>
        <v>82761</v>
      </c>
      <c r="J12" s="188" t="s">
        <v>0</v>
      </c>
      <c r="K12" s="197">
        <f>SUM(K5:K11)</f>
        <v>84074</v>
      </c>
      <c r="L12" s="188" t="s">
        <v>0</v>
      </c>
      <c r="M12" s="197">
        <f>SUM(M5:M11)</f>
        <v>94702</v>
      </c>
      <c r="N12" s="188" t="s">
        <v>0</v>
      </c>
      <c r="O12" s="197">
        <f>SUM(O5:O9)</f>
        <v>114558.5</v>
      </c>
      <c r="P12" s="188" t="s">
        <v>0</v>
      </c>
      <c r="Q12" s="198">
        <f>SUM(Q5:Q11)</f>
        <v>114986</v>
      </c>
      <c r="R12" s="198">
        <f>SUM(R5:R11)</f>
        <v>222672</v>
      </c>
      <c r="S12" s="199" t="s">
        <v>0</v>
      </c>
      <c r="T12" s="198">
        <f>SUM(T5:T11)</f>
        <v>222672</v>
      </c>
      <c r="U12" s="199" t="s">
        <v>0</v>
      </c>
      <c r="V12" s="198">
        <f>SUM(V5:V11)</f>
        <v>253672</v>
      </c>
      <c r="W12" s="199" t="s">
        <v>0</v>
      </c>
      <c r="X12" s="198">
        <f>SUM(X5:X11)</f>
        <v>253672</v>
      </c>
      <c r="Y12" s="199" t="s">
        <v>0</v>
      </c>
      <c r="Z12" s="191"/>
    </row>
    <row r="13" spans="1:26" ht="63" customHeight="1" thickBot="1">
      <c r="A13" s="135"/>
      <c r="B13" s="100"/>
      <c r="C13" s="45"/>
      <c r="D13" s="45"/>
      <c r="E13" s="46"/>
      <c r="F13" s="47"/>
      <c r="G13" s="47"/>
      <c r="H13" s="47"/>
      <c r="I13" s="48"/>
      <c r="J13" s="47"/>
      <c r="K13" s="20"/>
      <c r="L13" s="21"/>
      <c r="M13" s="20"/>
      <c r="N13" s="21"/>
      <c r="O13" s="30"/>
      <c r="P13" s="21"/>
      <c r="Q13" s="30"/>
    </row>
    <row r="14" spans="1:26" s="10" customFormat="1" ht="188.25" customHeight="1" thickBot="1">
      <c r="A14" s="137"/>
      <c r="B14" s="210" t="s">
        <v>3</v>
      </c>
      <c r="C14" s="306" t="s">
        <v>6</v>
      </c>
      <c r="D14" s="307"/>
      <c r="E14" s="159" t="s">
        <v>27</v>
      </c>
      <c r="F14" s="160"/>
      <c r="G14" s="159" t="s">
        <v>7</v>
      </c>
      <c r="H14" s="161"/>
      <c r="I14" s="162" t="s">
        <v>28</v>
      </c>
      <c r="J14" s="163"/>
      <c r="K14" s="161" t="s">
        <v>23</v>
      </c>
      <c r="L14" s="164"/>
      <c r="M14" s="161" t="s">
        <v>26</v>
      </c>
      <c r="N14" s="164"/>
      <c r="O14" s="161" t="s">
        <v>32</v>
      </c>
      <c r="P14" s="164"/>
      <c r="Q14" s="165" t="s">
        <v>30</v>
      </c>
      <c r="R14" s="166" t="s">
        <v>98</v>
      </c>
      <c r="S14" s="167"/>
      <c r="T14" s="223" t="s">
        <v>99</v>
      </c>
      <c r="U14" s="228"/>
      <c r="V14" s="166" t="s">
        <v>116</v>
      </c>
      <c r="W14" s="228"/>
      <c r="X14" s="166" t="s">
        <v>117</v>
      </c>
      <c r="Y14" s="228"/>
      <c r="Z14" s="207" t="s">
        <v>39</v>
      </c>
    </row>
    <row r="15" spans="1:26" s="8" customFormat="1" ht="45.75" customHeight="1">
      <c r="A15" s="138" t="s">
        <v>36</v>
      </c>
      <c r="B15" s="131" t="s">
        <v>57</v>
      </c>
      <c r="C15" s="67"/>
      <c r="D15" s="33"/>
      <c r="E15" s="25"/>
      <c r="F15" s="35"/>
      <c r="G15" s="68"/>
      <c r="H15" s="35"/>
      <c r="I15" s="68"/>
      <c r="J15" s="37"/>
      <c r="K15" s="52"/>
      <c r="L15" s="37"/>
      <c r="M15" s="52"/>
      <c r="N15" s="37"/>
      <c r="O15" s="52"/>
      <c r="P15" s="37"/>
      <c r="Q15" s="115"/>
      <c r="R15" s="211"/>
      <c r="S15" s="37"/>
      <c r="T15" s="224"/>
      <c r="U15" s="229"/>
      <c r="V15" s="224"/>
      <c r="W15" s="229"/>
      <c r="X15" s="222"/>
      <c r="Y15" s="229"/>
      <c r="Z15" s="119"/>
    </row>
    <row r="16" spans="1:26" s="18" customFormat="1" ht="41.25" customHeight="1">
      <c r="A16" s="136" t="s">
        <v>65</v>
      </c>
      <c r="B16" s="31" t="s">
        <v>47</v>
      </c>
      <c r="C16" s="67">
        <v>9626.76</v>
      </c>
      <c r="D16" s="33" t="s">
        <v>0</v>
      </c>
      <c r="E16" s="25">
        <v>21648.38</v>
      </c>
      <c r="F16" s="35" t="s">
        <v>0</v>
      </c>
      <c r="G16" s="68">
        <v>11648.38</v>
      </c>
      <c r="H16" s="35" t="s">
        <v>0</v>
      </c>
      <c r="I16" s="68">
        <v>21648.38</v>
      </c>
      <c r="J16" s="37" t="s">
        <v>0</v>
      </c>
      <c r="K16" s="52">
        <v>25000</v>
      </c>
      <c r="L16" s="37" t="s">
        <v>0</v>
      </c>
      <c r="M16" s="52">
        <v>45000</v>
      </c>
      <c r="N16" s="37" t="s">
        <v>0</v>
      </c>
      <c r="O16" s="52">
        <v>45000</v>
      </c>
      <c r="P16" s="37" t="s">
        <v>0</v>
      </c>
      <c r="Q16" s="115">
        <v>45000</v>
      </c>
      <c r="R16" s="211">
        <v>12500</v>
      </c>
      <c r="S16" s="37" t="s">
        <v>0</v>
      </c>
      <c r="T16" s="224">
        <v>12500</v>
      </c>
      <c r="U16" s="229" t="s">
        <v>0</v>
      </c>
      <c r="V16" s="224">
        <v>12500</v>
      </c>
      <c r="W16" s="229" t="s">
        <v>0</v>
      </c>
      <c r="X16" s="222">
        <v>12500</v>
      </c>
      <c r="Y16" s="229" t="s">
        <v>0</v>
      </c>
      <c r="Z16" s="119"/>
    </row>
    <row r="17" spans="1:26" s="18" customFormat="1" ht="33.6" customHeight="1">
      <c r="A17" s="136" t="s">
        <v>66</v>
      </c>
      <c r="B17" s="31" t="s">
        <v>64</v>
      </c>
      <c r="C17" s="67"/>
      <c r="D17" s="33"/>
      <c r="E17" s="25"/>
      <c r="F17" s="37"/>
      <c r="G17" s="68"/>
      <c r="H17" s="37"/>
      <c r="I17" s="68"/>
      <c r="J17" s="37"/>
      <c r="K17" s="52"/>
      <c r="L17" s="37"/>
      <c r="M17" s="52"/>
      <c r="N17" s="37"/>
      <c r="O17" s="52"/>
      <c r="P17" s="37"/>
      <c r="Q17" s="115"/>
      <c r="R17" s="211">
        <v>2500</v>
      </c>
      <c r="S17" s="37" t="s">
        <v>0</v>
      </c>
      <c r="T17" s="224">
        <v>2500</v>
      </c>
      <c r="U17" s="229" t="s">
        <v>0</v>
      </c>
      <c r="V17" s="224">
        <v>2500</v>
      </c>
      <c r="W17" s="229" t="s">
        <v>0</v>
      </c>
      <c r="X17" s="222">
        <v>2500</v>
      </c>
      <c r="Y17" s="229" t="s">
        <v>0</v>
      </c>
      <c r="Z17" s="119"/>
    </row>
    <row r="18" spans="1:26" s="18" customFormat="1" ht="36.6" customHeight="1">
      <c r="A18" s="136" t="s">
        <v>67</v>
      </c>
      <c r="B18" s="31" t="s">
        <v>48</v>
      </c>
      <c r="C18" s="67"/>
      <c r="D18" s="33"/>
      <c r="E18" s="25"/>
      <c r="F18" s="37"/>
      <c r="G18" s="68"/>
      <c r="H18" s="37"/>
      <c r="I18" s="68"/>
      <c r="J18" s="37"/>
      <c r="K18" s="52"/>
      <c r="L18" s="37"/>
      <c r="M18" s="52"/>
      <c r="N18" s="37"/>
      <c r="O18" s="52"/>
      <c r="P18" s="37"/>
      <c r="Q18" s="115"/>
      <c r="R18" s="211">
        <v>7200</v>
      </c>
      <c r="S18" s="37" t="s">
        <v>0</v>
      </c>
      <c r="T18" s="224">
        <v>7200</v>
      </c>
      <c r="U18" s="229" t="s">
        <v>0</v>
      </c>
      <c r="V18" s="224">
        <v>7200</v>
      </c>
      <c r="W18" s="229" t="s">
        <v>0</v>
      </c>
      <c r="X18" s="222">
        <v>7200</v>
      </c>
      <c r="Y18" s="229" t="s">
        <v>0</v>
      </c>
      <c r="Z18" s="119" t="s">
        <v>120</v>
      </c>
    </row>
    <row r="19" spans="1:26" s="121" customFormat="1" ht="36.6" customHeight="1">
      <c r="A19" s="136" t="s">
        <v>68</v>
      </c>
      <c r="B19" s="31" t="s">
        <v>63</v>
      </c>
      <c r="C19" s="67"/>
      <c r="D19" s="33"/>
      <c r="E19" s="25"/>
      <c r="F19" s="37"/>
      <c r="G19" s="25"/>
      <c r="H19" s="37"/>
      <c r="I19" s="25"/>
      <c r="J19" s="37"/>
      <c r="K19" s="39"/>
      <c r="L19" s="37"/>
      <c r="M19" s="39"/>
      <c r="N19" s="37"/>
      <c r="O19" s="39"/>
      <c r="P19" s="37"/>
      <c r="Q19" s="116"/>
      <c r="R19" s="211">
        <v>0</v>
      </c>
      <c r="S19" s="37" t="s">
        <v>0</v>
      </c>
      <c r="T19" s="224">
        <v>0</v>
      </c>
      <c r="U19" s="229" t="s">
        <v>0</v>
      </c>
      <c r="V19" s="224">
        <v>0</v>
      </c>
      <c r="W19" s="229" t="s">
        <v>0</v>
      </c>
      <c r="X19" s="222">
        <v>0</v>
      </c>
      <c r="Y19" s="229" t="s">
        <v>0</v>
      </c>
      <c r="Z19" s="119" t="s">
        <v>82</v>
      </c>
    </row>
    <row r="20" spans="1:26" s="8" customFormat="1" ht="53.25" customHeight="1">
      <c r="A20" s="138" t="s">
        <v>37</v>
      </c>
      <c r="B20" s="131" t="s">
        <v>38</v>
      </c>
      <c r="C20" s="67"/>
      <c r="D20" s="33"/>
      <c r="E20" s="25"/>
      <c r="F20" s="37"/>
      <c r="G20" s="25"/>
      <c r="H20" s="37"/>
      <c r="I20" s="25"/>
      <c r="J20" s="37"/>
      <c r="K20" s="39"/>
      <c r="L20" s="37"/>
      <c r="M20" s="39"/>
      <c r="N20" s="37"/>
      <c r="O20" s="39"/>
      <c r="P20" s="37"/>
      <c r="Q20" s="116"/>
      <c r="R20" s="211"/>
      <c r="S20" s="37"/>
      <c r="T20" s="224"/>
      <c r="U20" s="229"/>
      <c r="V20" s="224"/>
      <c r="W20" s="229"/>
      <c r="X20" s="222"/>
      <c r="Y20" s="229"/>
      <c r="Z20" s="110"/>
    </row>
    <row r="21" spans="1:26" s="18" customFormat="1" ht="122.25" customHeight="1">
      <c r="A21" s="136" t="s">
        <v>69</v>
      </c>
      <c r="B21" s="31" t="s">
        <v>103</v>
      </c>
      <c r="C21" s="67"/>
      <c r="D21" s="33"/>
      <c r="E21" s="25"/>
      <c r="F21" s="37"/>
      <c r="G21" s="25"/>
      <c r="H21" s="37"/>
      <c r="I21" s="25"/>
      <c r="J21" s="37"/>
      <c r="K21" s="39"/>
      <c r="L21" s="37"/>
      <c r="M21" s="39"/>
      <c r="N21" s="37"/>
      <c r="O21" s="39"/>
      <c r="P21" s="37"/>
      <c r="Q21" s="116"/>
      <c r="R21" s="211">
        <v>75000</v>
      </c>
      <c r="S21" s="37" t="s">
        <v>0</v>
      </c>
      <c r="T21" s="224">
        <f>59500*1.21</f>
        <v>71995</v>
      </c>
      <c r="U21" s="229" t="s">
        <v>0</v>
      </c>
      <c r="V21" s="224">
        <v>60000</v>
      </c>
      <c r="W21" s="229" t="s">
        <v>0</v>
      </c>
      <c r="X21" s="222">
        <f>V21*1.21</f>
        <v>72600</v>
      </c>
      <c r="Y21" s="229" t="s">
        <v>0</v>
      </c>
      <c r="Z21" s="119" t="s">
        <v>119</v>
      </c>
    </row>
    <row r="22" spans="1:26" s="18" customFormat="1" ht="51.75" customHeight="1">
      <c r="A22" s="136" t="s">
        <v>51</v>
      </c>
      <c r="B22" s="293" t="s">
        <v>73</v>
      </c>
      <c r="C22" s="32">
        <v>0</v>
      </c>
      <c r="D22" s="69" t="s">
        <v>0</v>
      </c>
      <c r="E22" s="70">
        <v>15000</v>
      </c>
      <c r="F22" s="37" t="s">
        <v>0</v>
      </c>
      <c r="G22" s="71">
        <v>15000</v>
      </c>
      <c r="H22" s="37" t="s">
        <v>0</v>
      </c>
      <c r="I22" s="70">
        <v>1000</v>
      </c>
      <c r="J22" s="37" t="s">
        <v>0</v>
      </c>
      <c r="K22" s="39">
        <v>16500</v>
      </c>
      <c r="L22" s="37" t="s">
        <v>0</v>
      </c>
      <c r="M22" s="39">
        <v>20000</v>
      </c>
      <c r="N22" s="37" t="s">
        <v>0</v>
      </c>
      <c r="O22" s="39">
        <v>20000</v>
      </c>
      <c r="P22" s="37" t="s">
        <v>0</v>
      </c>
      <c r="Q22" s="116">
        <v>0</v>
      </c>
      <c r="R22" s="292">
        <v>30000</v>
      </c>
      <c r="S22" s="37" t="s">
        <v>0</v>
      </c>
      <c r="T22" s="224">
        <v>30000</v>
      </c>
      <c r="U22" s="229" t="s">
        <v>0</v>
      </c>
      <c r="V22" s="224">
        <v>50000</v>
      </c>
      <c r="W22" s="229" t="s">
        <v>0</v>
      </c>
      <c r="X22" s="222">
        <v>60500</v>
      </c>
      <c r="Y22" s="229" t="s">
        <v>0</v>
      </c>
      <c r="Z22" s="119" t="s">
        <v>83</v>
      </c>
    </row>
    <row r="23" spans="1:26" s="18" customFormat="1" ht="55.9" customHeight="1">
      <c r="A23" s="138" t="s">
        <v>40</v>
      </c>
      <c r="B23" s="131" t="s">
        <v>50</v>
      </c>
      <c r="C23" s="67"/>
      <c r="D23" s="33"/>
      <c r="E23" s="25"/>
      <c r="F23" s="37"/>
      <c r="G23" s="25"/>
      <c r="H23" s="37"/>
      <c r="I23" s="25"/>
      <c r="J23" s="37"/>
      <c r="K23" s="39"/>
      <c r="L23" s="37"/>
      <c r="M23" s="39"/>
      <c r="N23" s="37"/>
      <c r="O23" s="39"/>
      <c r="P23" s="37"/>
      <c r="Q23" s="116"/>
      <c r="R23" s="211"/>
      <c r="S23" s="37"/>
      <c r="T23" s="224"/>
      <c r="U23" s="229"/>
      <c r="V23" s="224"/>
      <c r="W23" s="229"/>
      <c r="X23" s="222"/>
      <c r="Y23" s="229"/>
      <c r="Z23" s="140"/>
    </row>
    <row r="24" spans="1:26" s="18" customFormat="1" ht="33.75" customHeight="1">
      <c r="A24" s="136" t="s">
        <v>52</v>
      </c>
      <c r="B24" s="31" t="s">
        <v>49</v>
      </c>
      <c r="C24" s="67"/>
      <c r="D24" s="33"/>
      <c r="E24" s="25"/>
      <c r="F24" s="37"/>
      <c r="G24" s="25"/>
      <c r="H24" s="37"/>
      <c r="I24" s="25"/>
      <c r="J24" s="37"/>
      <c r="K24" s="39"/>
      <c r="L24" s="37"/>
      <c r="M24" s="39"/>
      <c r="N24" s="37"/>
      <c r="O24" s="39"/>
      <c r="P24" s="37"/>
      <c r="Q24" s="116"/>
      <c r="R24" s="211">
        <v>2000</v>
      </c>
      <c r="S24" s="37" t="s">
        <v>0</v>
      </c>
      <c r="T24" s="224">
        <v>2000</v>
      </c>
      <c r="U24" s="229" t="s">
        <v>0</v>
      </c>
      <c r="V24" s="224">
        <v>2000</v>
      </c>
      <c r="W24" s="229" t="s">
        <v>0</v>
      </c>
      <c r="X24" s="222">
        <v>2000</v>
      </c>
      <c r="Y24" s="229" t="s">
        <v>0</v>
      </c>
      <c r="Z24" s="141"/>
    </row>
    <row r="25" spans="1:26" s="18" customFormat="1" ht="51" customHeight="1">
      <c r="A25" s="136" t="s">
        <v>53</v>
      </c>
      <c r="B25" s="31" t="s">
        <v>74</v>
      </c>
      <c r="C25" s="67"/>
      <c r="D25" s="33"/>
      <c r="E25" s="25"/>
      <c r="F25" s="37"/>
      <c r="G25" s="25"/>
      <c r="H25" s="37"/>
      <c r="I25" s="25"/>
      <c r="J25" s="37"/>
      <c r="K25" s="39"/>
      <c r="L25" s="37"/>
      <c r="M25" s="39"/>
      <c r="N25" s="37"/>
      <c r="O25" s="39"/>
      <c r="P25" s="37"/>
      <c r="Q25" s="116"/>
      <c r="R25" s="283">
        <v>5000</v>
      </c>
      <c r="S25" s="37" t="s">
        <v>0</v>
      </c>
      <c r="T25" s="224">
        <v>0</v>
      </c>
      <c r="U25" s="229" t="s">
        <v>0</v>
      </c>
      <c r="V25" s="224">
        <v>5000</v>
      </c>
      <c r="W25" s="229" t="s">
        <v>0</v>
      </c>
      <c r="X25" s="222">
        <v>6050</v>
      </c>
      <c r="Y25" s="229" t="s">
        <v>0</v>
      </c>
      <c r="Z25" s="119" t="s">
        <v>126</v>
      </c>
    </row>
    <row r="26" spans="1:26" s="121" customFormat="1" ht="42" customHeight="1">
      <c r="A26" s="136" t="s">
        <v>118</v>
      </c>
      <c r="B26" s="31" t="s">
        <v>122</v>
      </c>
      <c r="C26" s="67"/>
      <c r="D26" s="33"/>
      <c r="E26" s="25"/>
      <c r="F26" s="37"/>
      <c r="G26" s="25"/>
      <c r="H26" s="37"/>
      <c r="I26" s="25"/>
      <c r="J26" s="37"/>
      <c r="K26" s="39"/>
      <c r="L26" s="37"/>
      <c r="M26" s="39"/>
      <c r="N26" s="37"/>
      <c r="O26" s="39"/>
      <c r="P26" s="37"/>
      <c r="Q26" s="116"/>
      <c r="R26" s="211">
        <v>5000</v>
      </c>
      <c r="S26" s="37" t="s">
        <v>0</v>
      </c>
      <c r="T26" s="224">
        <v>0</v>
      </c>
      <c r="U26" s="229" t="s">
        <v>0</v>
      </c>
      <c r="V26" s="224">
        <v>1200</v>
      </c>
      <c r="W26" s="229" t="s">
        <v>0</v>
      </c>
      <c r="X26" s="222">
        <v>1450</v>
      </c>
      <c r="Y26" s="229" t="s">
        <v>0</v>
      </c>
      <c r="Z26" s="119"/>
    </row>
    <row r="27" spans="1:26" s="18" customFormat="1" ht="49.5" customHeight="1">
      <c r="A27" s="138" t="s">
        <v>42</v>
      </c>
      <c r="B27" s="131" t="s">
        <v>54</v>
      </c>
      <c r="C27" s="32"/>
      <c r="D27" s="69"/>
      <c r="E27" s="70"/>
      <c r="F27" s="37"/>
      <c r="G27" s="71"/>
      <c r="H27" s="37"/>
      <c r="I27" s="70"/>
      <c r="J27" s="37"/>
      <c r="K27" s="39"/>
      <c r="L27" s="37"/>
      <c r="M27" s="39"/>
      <c r="N27" s="37"/>
      <c r="O27" s="39"/>
      <c r="P27" s="37"/>
      <c r="Q27" s="116"/>
      <c r="R27" s="211"/>
      <c r="S27" s="214"/>
      <c r="T27" s="224"/>
      <c r="U27" s="229"/>
      <c r="V27" s="224"/>
      <c r="W27" s="229"/>
      <c r="X27" s="222"/>
      <c r="Y27" s="229"/>
      <c r="Z27" s="110"/>
    </row>
    <row r="28" spans="1:26" s="8" customFormat="1" ht="42" customHeight="1">
      <c r="A28" s="136" t="s">
        <v>70</v>
      </c>
      <c r="B28" s="31" t="s">
        <v>41</v>
      </c>
      <c r="C28" s="32"/>
      <c r="D28" s="69"/>
      <c r="E28" s="84"/>
      <c r="F28" s="37"/>
      <c r="G28" s="71"/>
      <c r="H28" s="37"/>
      <c r="I28" s="84"/>
      <c r="J28" s="37"/>
      <c r="K28" s="39"/>
      <c r="L28" s="37"/>
      <c r="M28" s="39"/>
      <c r="N28" s="37"/>
      <c r="O28" s="39"/>
      <c r="P28" s="37"/>
      <c r="Q28" s="116"/>
      <c r="R28" s="211">
        <v>5000</v>
      </c>
      <c r="S28" s="37" t="s">
        <v>0</v>
      </c>
      <c r="T28" s="224">
        <v>5000</v>
      </c>
      <c r="U28" s="229" t="s">
        <v>0</v>
      </c>
      <c r="V28" s="224">
        <v>5000</v>
      </c>
      <c r="W28" s="229" t="s">
        <v>0</v>
      </c>
      <c r="X28" s="222">
        <v>5000</v>
      </c>
      <c r="Y28" s="229" t="s">
        <v>0</v>
      </c>
      <c r="Z28" s="140"/>
    </row>
    <row r="29" spans="1:26" s="18" customFormat="1" ht="54" customHeight="1">
      <c r="A29" s="138" t="s">
        <v>44</v>
      </c>
      <c r="B29" s="131" t="s">
        <v>43</v>
      </c>
      <c r="C29" s="67">
        <v>1794.56</v>
      </c>
      <c r="D29" s="33" t="s">
        <v>0</v>
      </c>
      <c r="E29" s="68">
        <v>4000</v>
      </c>
      <c r="F29" s="35" t="s">
        <v>0</v>
      </c>
      <c r="G29" s="68">
        <v>4000</v>
      </c>
      <c r="H29" s="35" t="s">
        <v>0</v>
      </c>
      <c r="I29" s="68">
        <v>5500</v>
      </c>
      <c r="J29" s="37" t="s">
        <v>0</v>
      </c>
      <c r="K29" s="52">
        <v>4000</v>
      </c>
      <c r="L29" s="35" t="s">
        <v>0</v>
      </c>
      <c r="M29" s="52">
        <v>10000</v>
      </c>
      <c r="N29" s="35" t="s">
        <v>0</v>
      </c>
      <c r="O29" s="52">
        <v>10000</v>
      </c>
      <c r="P29" s="37" t="s">
        <v>0</v>
      </c>
      <c r="Q29" s="115">
        <v>15000</v>
      </c>
      <c r="R29" s="211"/>
      <c r="S29" s="37"/>
      <c r="T29" s="224"/>
      <c r="U29" s="229"/>
      <c r="V29" s="224"/>
      <c r="W29" s="229"/>
      <c r="X29" s="222"/>
      <c r="Y29" s="229"/>
      <c r="Z29" s="110"/>
    </row>
    <row r="30" spans="1:26" s="8" customFormat="1" ht="39" customHeight="1">
      <c r="A30" s="136" t="s">
        <v>55</v>
      </c>
      <c r="B30" s="31" t="s">
        <v>58</v>
      </c>
      <c r="C30" s="67"/>
      <c r="D30" s="33"/>
      <c r="E30" s="68"/>
      <c r="F30" s="35"/>
      <c r="G30" s="68"/>
      <c r="H30" s="35"/>
      <c r="I30" s="68"/>
      <c r="J30" s="37"/>
      <c r="K30" s="52"/>
      <c r="L30" s="35"/>
      <c r="M30" s="52"/>
      <c r="N30" s="35"/>
      <c r="O30" s="52"/>
      <c r="P30" s="37"/>
      <c r="Q30" s="115"/>
      <c r="R30" s="211">
        <v>7000</v>
      </c>
      <c r="S30" s="28" t="s">
        <v>0</v>
      </c>
      <c r="T30" s="224">
        <v>7000</v>
      </c>
      <c r="U30" s="230" t="s">
        <v>0</v>
      </c>
      <c r="V30" s="224">
        <v>7000</v>
      </c>
      <c r="W30" s="230" t="s">
        <v>0</v>
      </c>
      <c r="X30" s="222">
        <v>7000</v>
      </c>
      <c r="Y30" s="230" t="s">
        <v>0</v>
      </c>
      <c r="Z30" s="119"/>
    </row>
    <row r="31" spans="1:26" s="18" customFormat="1" ht="114" customHeight="1">
      <c r="A31" s="136" t="s">
        <v>56</v>
      </c>
      <c r="B31" s="31" t="s">
        <v>123</v>
      </c>
      <c r="C31" s="67"/>
      <c r="D31" s="33"/>
      <c r="E31" s="68"/>
      <c r="F31" s="35"/>
      <c r="G31" s="68"/>
      <c r="H31" s="35"/>
      <c r="I31" s="68"/>
      <c r="J31" s="37"/>
      <c r="K31" s="52"/>
      <c r="L31" s="35"/>
      <c r="M31" s="52"/>
      <c r="N31" s="35"/>
      <c r="O31" s="52"/>
      <c r="P31" s="37"/>
      <c r="Q31" s="115"/>
      <c r="R31" s="211">
        <v>30000</v>
      </c>
      <c r="S31" s="28" t="s">
        <v>0</v>
      </c>
      <c r="T31" s="224">
        <v>30000</v>
      </c>
      <c r="U31" s="230" t="s">
        <v>0</v>
      </c>
      <c r="V31" s="224">
        <v>25000</v>
      </c>
      <c r="W31" s="230" t="s">
        <v>0</v>
      </c>
      <c r="X31" s="222">
        <v>25000</v>
      </c>
      <c r="Y31" s="230" t="s">
        <v>0</v>
      </c>
      <c r="Z31" s="119"/>
    </row>
    <row r="32" spans="1:26" s="18" customFormat="1" ht="57.75" customHeight="1">
      <c r="A32" s="138" t="s">
        <v>87</v>
      </c>
      <c r="B32" s="139" t="s">
        <v>61</v>
      </c>
      <c r="C32" s="72"/>
      <c r="D32" s="24"/>
      <c r="E32" s="50"/>
      <c r="F32" s="26"/>
      <c r="G32" s="27"/>
      <c r="H32" s="26"/>
      <c r="I32" s="50"/>
      <c r="J32" s="26"/>
      <c r="K32" s="50"/>
      <c r="L32" s="26"/>
      <c r="M32" s="50"/>
      <c r="N32" s="26"/>
      <c r="O32" s="50"/>
      <c r="P32" s="28"/>
      <c r="Q32" s="116"/>
      <c r="R32" s="211"/>
      <c r="S32" s="28"/>
      <c r="T32" s="224"/>
      <c r="U32" s="230"/>
      <c r="V32" s="224"/>
      <c r="W32" s="230"/>
      <c r="X32" s="222"/>
      <c r="Y32" s="230"/>
      <c r="Z32" s="109"/>
    </row>
    <row r="33" spans="1:26" ht="42" customHeight="1">
      <c r="A33" s="135" t="s">
        <v>88</v>
      </c>
      <c r="B33" s="22" t="s">
        <v>24</v>
      </c>
      <c r="C33" s="23">
        <v>12100</v>
      </c>
      <c r="D33" s="122" t="s">
        <v>0</v>
      </c>
      <c r="E33" s="50">
        <v>12100</v>
      </c>
      <c r="F33" s="123" t="s">
        <v>0</v>
      </c>
      <c r="G33" s="27">
        <v>12500</v>
      </c>
      <c r="H33" s="123" t="s">
        <v>0</v>
      </c>
      <c r="I33" s="50">
        <v>12100</v>
      </c>
      <c r="J33" s="123" t="s">
        <v>0</v>
      </c>
      <c r="K33" s="50">
        <v>12100</v>
      </c>
      <c r="L33" s="123" t="s">
        <v>0</v>
      </c>
      <c r="M33" s="50">
        <v>12100</v>
      </c>
      <c r="N33" s="123" t="s">
        <v>0</v>
      </c>
      <c r="O33" s="50">
        <v>12100</v>
      </c>
      <c r="P33" s="73" t="s">
        <v>0</v>
      </c>
      <c r="Q33" s="116">
        <v>12100</v>
      </c>
      <c r="R33" s="211">
        <v>12500</v>
      </c>
      <c r="S33" s="28" t="s">
        <v>0</v>
      </c>
      <c r="T33" s="224">
        <v>12500</v>
      </c>
      <c r="U33" s="230" t="s">
        <v>0</v>
      </c>
      <c r="V33" s="224">
        <v>12500</v>
      </c>
      <c r="W33" s="230" t="s">
        <v>0</v>
      </c>
      <c r="X33" s="222">
        <v>12500</v>
      </c>
      <c r="Y33" s="230" t="s">
        <v>0</v>
      </c>
      <c r="Z33" s="107"/>
    </row>
    <row r="34" spans="1:26" s="121" customFormat="1" ht="50.25" customHeight="1">
      <c r="A34" s="136" t="s">
        <v>153</v>
      </c>
      <c r="B34" s="31" t="s">
        <v>62</v>
      </c>
      <c r="C34" s="67"/>
      <c r="D34" s="124"/>
      <c r="E34" s="50"/>
      <c r="F34" s="125"/>
      <c r="G34" s="27"/>
      <c r="H34" s="125"/>
      <c r="I34" s="50"/>
      <c r="J34" s="125"/>
      <c r="K34" s="50"/>
      <c r="L34" s="125"/>
      <c r="M34" s="50"/>
      <c r="N34" s="125"/>
      <c r="O34" s="50"/>
      <c r="P34" s="103"/>
      <c r="Q34" s="116"/>
      <c r="R34" s="211">
        <v>500</v>
      </c>
      <c r="S34" s="37" t="s">
        <v>0</v>
      </c>
      <c r="T34" s="224">
        <v>500</v>
      </c>
      <c r="U34" s="229" t="s">
        <v>0</v>
      </c>
      <c r="V34" s="224">
        <v>500</v>
      </c>
      <c r="W34" s="229" t="s">
        <v>0</v>
      </c>
      <c r="X34" s="222">
        <v>500</v>
      </c>
      <c r="Y34" s="229" t="s">
        <v>0</v>
      </c>
      <c r="Z34" s="119" t="s">
        <v>89</v>
      </c>
    </row>
    <row r="35" spans="1:26" s="121" customFormat="1" ht="53.25" customHeight="1">
      <c r="A35" s="138" t="s">
        <v>45</v>
      </c>
      <c r="B35" s="131" t="s">
        <v>59</v>
      </c>
      <c r="C35" s="32"/>
      <c r="D35" s="66"/>
      <c r="E35" s="50"/>
      <c r="F35" s="35"/>
      <c r="G35" s="51"/>
      <c r="H35" s="35"/>
      <c r="I35" s="50"/>
      <c r="J35" s="35"/>
      <c r="K35" s="50"/>
      <c r="L35" s="35"/>
      <c r="M35" s="50"/>
      <c r="N35" s="35"/>
      <c r="O35" s="50"/>
      <c r="P35" s="37"/>
      <c r="Q35" s="116"/>
      <c r="R35" s="211"/>
      <c r="S35" s="37"/>
      <c r="T35" s="224"/>
      <c r="U35" s="229"/>
      <c r="V35" s="224"/>
      <c r="W35" s="229"/>
      <c r="X35" s="222"/>
      <c r="Y35" s="229"/>
      <c r="Z35" s="120" t="s">
        <v>75</v>
      </c>
    </row>
    <row r="36" spans="1:26" s="121" customFormat="1" ht="44.25" customHeight="1">
      <c r="A36" s="136" t="s">
        <v>71</v>
      </c>
      <c r="B36" s="31" t="s">
        <v>60</v>
      </c>
      <c r="C36" s="23">
        <v>441.26</v>
      </c>
      <c r="D36" s="122" t="s">
        <v>0</v>
      </c>
      <c r="E36" s="50">
        <v>400</v>
      </c>
      <c r="F36" s="123" t="s">
        <v>0</v>
      </c>
      <c r="G36" s="27">
        <v>400</v>
      </c>
      <c r="H36" s="123" t="s">
        <v>0</v>
      </c>
      <c r="I36" s="50">
        <v>400</v>
      </c>
      <c r="J36" s="123" t="s">
        <v>0</v>
      </c>
      <c r="K36" s="39">
        <v>2000</v>
      </c>
      <c r="L36" s="123" t="s">
        <v>0</v>
      </c>
      <c r="M36" s="39">
        <v>2500</v>
      </c>
      <c r="N36" s="123" t="s">
        <v>0</v>
      </c>
      <c r="O36" s="39">
        <v>0</v>
      </c>
      <c r="P36" s="73" t="s">
        <v>0</v>
      </c>
      <c r="Q36" s="116">
        <v>0</v>
      </c>
      <c r="R36" s="211">
        <v>5000</v>
      </c>
      <c r="S36" s="28" t="s">
        <v>0</v>
      </c>
      <c r="T36" s="224">
        <v>5000</v>
      </c>
      <c r="U36" s="230" t="s">
        <v>0</v>
      </c>
      <c r="V36" s="224">
        <v>5000</v>
      </c>
      <c r="W36" s="230" t="s">
        <v>0</v>
      </c>
      <c r="X36" s="222">
        <v>5000</v>
      </c>
      <c r="Y36" s="230" t="s">
        <v>0</v>
      </c>
      <c r="Z36" s="107" t="s">
        <v>138</v>
      </c>
    </row>
    <row r="37" spans="1:26" s="108" customFormat="1" ht="62.25" customHeight="1">
      <c r="A37" s="135" t="s">
        <v>72</v>
      </c>
      <c r="B37" s="31" t="s">
        <v>81</v>
      </c>
      <c r="C37" s="67">
        <v>1790.8</v>
      </c>
      <c r="D37" s="124" t="s">
        <v>0</v>
      </c>
      <c r="E37" s="84">
        <v>500</v>
      </c>
      <c r="F37" s="125" t="s">
        <v>0</v>
      </c>
      <c r="G37" s="71">
        <v>500</v>
      </c>
      <c r="H37" s="125" t="s">
        <v>0</v>
      </c>
      <c r="I37" s="84">
        <v>0</v>
      </c>
      <c r="J37" s="125" t="s">
        <v>0</v>
      </c>
      <c r="K37" s="84">
        <v>500</v>
      </c>
      <c r="L37" s="125" t="s">
        <v>0</v>
      </c>
      <c r="M37" s="84">
        <v>500</v>
      </c>
      <c r="N37" s="125" t="s">
        <v>0</v>
      </c>
      <c r="O37" s="84">
        <v>500</v>
      </c>
      <c r="P37" s="103" t="s">
        <v>0</v>
      </c>
      <c r="Q37" s="116">
        <v>500</v>
      </c>
      <c r="R37" s="211">
        <v>1500</v>
      </c>
      <c r="S37" s="37" t="s">
        <v>0</v>
      </c>
      <c r="T37" s="224">
        <v>1500</v>
      </c>
      <c r="U37" s="229" t="s">
        <v>0</v>
      </c>
      <c r="V37" s="224">
        <v>1500</v>
      </c>
      <c r="W37" s="229" t="s">
        <v>0</v>
      </c>
      <c r="X37" s="222">
        <v>1500</v>
      </c>
      <c r="Y37" s="229" t="s">
        <v>0</v>
      </c>
      <c r="Z37" s="111"/>
    </row>
    <row r="38" spans="1:26" s="121" customFormat="1" ht="63" customHeight="1">
      <c r="A38" s="221">
        <v>8</v>
      </c>
      <c r="B38" s="287" t="s">
        <v>124</v>
      </c>
      <c r="C38" s="259"/>
      <c r="D38" s="260"/>
      <c r="E38" s="261"/>
      <c r="F38" s="262"/>
      <c r="G38" s="263"/>
      <c r="H38" s="262"/>
      <c r="I38" s="261"/>
      <c r="J38" s="262"/>
      <c r="K38" s="261"/>
      <c r="L38" s="262"/>
      <c r="M38" s="261"/>
      <c r="N38" s="262"/>
      <c r="O38" s="261"/>
      <c r="P38" s="264"/>
      <c r="Q38" s="265"/>
      <c r="R38" s="266">
        <v>20000</v>
      </c>
      <c r="S38" s="264" t="s">
        <v>0</v>
      </c>
      <c r="T38" s="267">
        <v>20000</v>
      </c>
      <c r="U38" s="268"/>
      <c r="V38" s="267"/>
      <c r="W38" s="268"/>
      <c r="X38" s="269"/>
      <c r="Y38" s="268"/>
      <c r="Z38" s="288"/>
    </row>
    <row r="39" spans="1:26" s="121" customFormat="1" ht="63" customHeight="1">
      <c r="A39" s="221" t="s">
        <v>104</v>
      </c>
      <c r="B39" s="208" t="s">
        <v>125</v>
      </c>
      <c r="C39" s="32"/>
      <c r="D39" s="66"/>
      <c r="E39" s="50"/>
      <c r="F39" s="35"/>
      <c r="G39" s="51"/>
      <c r="H39" s="35"/>
      <c r="I39" s="50"/>
      <c r="J39" s="35"/>
      <c r="K39" s="25"/>
      <c r="L39" s="35"/>
      <c r="M39" s="25"/>
      <c r="N39" s="35"/>
      <c r="O39" s="25"/>
      <c r="P39" s="37"/>
      <c r="Q39" s="116"/>
      <c r="R39" s="286"/>
      <c r="S39" s="37"/>
      <c r="T39" s="224"/>
      <c r="U39" s="229" t="s">
        <v>0</v>
      </c>
      <c r="V39" s="224">
        <v>0</v>
      </c>
      <c r="W39" s="229" t="s">
        <v>0</v>
      </c>
      <c r="X39" s="222">
        <v>0</v>
      </c>
      <c r="Y39" s="229" t="s">
        <v>0</v>
      </c>
      <c r="Z39" s="107" t="s">
        <v>112</v>
      </c>
    </row>
    <row r="40" spans="1:26" s="121" customFormat="1" ht="53.25" customHeight="1" thickBot="1">
      <c r="A40" s="221" t="s">
        <v>139</v>
      </c>
      <c r="B40" s="244" t="s">
        <v>105</v>
      </c>
      <c r="C40" s="245"/>
      <c r="D40" s="246"/>
      <c r="E40" s="247"/>
      <c r="F40" s="248"/>
      <c r="G40" s="249"/>
      <c r="H40" s="248"/>
      <c r="I40" s="247"/>
      <c r="J40" s="248"/>
      <c r="K40" s="250"/>
      <c r="L40" s="248"/>
      <c r="M40" s="250"/>
      <c r="N40" s="248"/>
      <c r="O40" s="250"/>
      <c r="P40" s="251"/>
      <c r="Q40" s="252"/>
      <c r="R40" s="253"/>
      <c r="S40" s="251"/>
      <c r="T40" s="254"/>
      <c r="U40" s="255" t="s">
        <v>0</v>
      </c>
      <c r="V40" s="254">
        <v>2000</v>
      </c>
      <c r="W40" s="255" t="s">
        <v>0</v>
      </c>
      <c r="X40" s="256">
        <v>2000</v>
      </c>
      <c r="Y40" s="255" t="s">
        <v>0</v>
      </c>
      <c r="Z40" s="257"/>
    </row>
    <row r="41" spans="1:26" ht="68.25" customHeight="1" thickBot="1">
      <c r="A41" s="156"/>
      <c r="B41" s="181" t="s">
        <v>4</v>
      </c>
      <c r="C41" s="182">
        <f>SUM(C16:C37)</f>
        <v>25753.379999999997</v>
      </c>
      <c r="D41" s="183" t="s">
        <v>0</v>
      </c>
      <c r="E41" s="184">
        <f>SUM(E16:E38)</f>
        <v>53648.380000000005</v>
      </c>
      <c r="F41" s="185" t="s">
        <v>0</v>
      </c>
      <c r="G41" s="186">
        <f>SUM(G16:G37)</f>
        <v>44048.38</v>
      </c>
      <c r="H41" s="185" t="s">
        <v>0</v>
      </c>
      <c r="I41" s="184">
        <f>SUM(I16:I38)</f>
        <v>40648.380000000005</v>
      </c>
      <c r="J41" s="185" t="s">
        <v>0</v>
      </c>
      <c r="K41" s="187">
        <f>SUM(K16:K38)</f>
        <v>60100</v>
      </c>
      <c r="L41" s="185" t="s">
        <v>0</v>
      </c>
      <c r="M41" s="187">
        <f>SUM(M16:M38)</f>
        <v>90100</v>
      </c>
      <c r="N41" s="185" t="s">
        <v>0</v>
      </c>
      <c r="O41" s="187">
        <f>SUM(O16:O38)</f>
        <v>87600</v>
      </c>
      <c r="P41" s="188" t="s">
        <v>0</v>
      </c>
      <c r="Q41" s="189">
        <f>SUM(Q16:Q38)</f>
        <v>72600</v>
      </c>
      <c r="R41" s="190">
        <f>SUM(R15:R40)</f>
        <v>220700</v>
      </c>
      <c r="S41" s="188" t="s">
        <v>0</v>
      </c>
      <c r="T41" s="189">
        <f>SUM(T15:T40)</f>
        <v>207695</v>
      </c>
      <c r="U41" s="231" t="s">
        <v>0</v>
      </c>
      <c r="V41" s="189">
        <f>SUM(V15:V40)</f>
        <v>198900</v>
      </c>
      <c r="W41" s="231" t="s">
        <v>0</v>
      </c>
      <c r="X41" s="187">
        <f>SUM(X15:X40)</f>
        <v>223300</v>
      </c>
      <c r="Y41" s="231" t="s">
        <v>0</v>
      </c>
      <c r="Z41" s="191" t="s">
        <v>102</v>
      </c>
    </row>
    <row r="42" spans="1:26" ht="23.25" customHeight="1">
      <c r="A42" s="135"/>
      <c r="B42" s="168"/>
      <c r="C42" s="169"/>
      <c r="D42" s="170"/>
      <c r="E42" s="171"/>
      <c r="F42" s="172"/>
      <c r="G42" s="173"/>
      <c r="H42" s="172"/>
      <c r="I42" s="174"/>
      <c r="J42" s="172"/>
      <c r="K42" s="175"/>
      <c r="L42" s="172"/>
      <c r="M42" s="175"/>
      <c r="N42" s="176"/>
      <c r="O42" s="177"/>
      <c r="P42" s="176"/>
      <c r="Q42" s="178"/>
      <c r="R42" s="179"/>
      <c r="S42" s="180"/>
      <c r="T42" s="225"/>
      <c r="U42" s="232"/>
      <c r="V42" s="235"/>
      <c r="W42" s="238"/>
      <c r="X42" s="241"/>
      <c r="Y42" s="238"/>
      <c r="Z42" s="113"/>
    </row>
    <row r="43" spans="1:26" ht="32.25" customHeight="1">
      <c r="A43" s="135"/>
      <c r="B43" s="80" t="s">
        <v>21</v>
      </c>
      <c r="C43" s="74">
        <f>SUM(C12-C41)</f>
        <v>8216.1700000000055</v>
      </c>
      <c r="D43" s="75" t="s">
        <v>0</v>
      </c>
      <c r="E43" s="81">
        <f>E12-E41</f>
        <v>27612.619999999995</v>
      </c>
      <c r="F43" s="77" t="s">
        <v>0</v>
      </c>
      <c r="G43" s="78">
        <f>G12-G41</f>
        <v>33211.620000000003</v>
      </c>
      <c r="H43" s="77" t="s">
        <v>0</v>
      </c>
      <c r="I43" s="76">
        <f>I12-I41</f>
        <v>42112.619999999995</v>
      </c>
      <c r="J43" s="77" t="s">
        <v>0</v>
      </c>
      <c r="K43" s="82">
        <f>K12-K41</f>
        <v>23974</v>
      </c>
      <c r="L43" s="77" t="s">
        <v>0</v>
      </c>
      <c r="M43" s="82">
        <f>M12-M41</f>
        <v>4602</v>
      </c>
      <c r="N43" s="79" t="s">
        <v>0</v>
      </c>
      <c r="O43" s="83">
        <f>O12-O41</f>
        <v>26958.5</v>
      </c>
      <c r="P43" s="79" t="s">
        <v>0</v>
      </c>
      <c r="Q43" s="117">
        <f>Q12-Q41</f>
        <v>42386</v>
      </c>
      <c r="R43" s="142">
        <f>SUM(R12-R41)</f>
        <v>1972</v>
      </c>
      <c r="S43" s="79" t="s">
        <v>0</v>
      </c>
      <c r="T43" s="226">
        <f>SUM(T12-T41)</f>
        <v>14977</v>
      </c>
      <c r="U43" s="233" t="s">
        <v>0</v>
      </c>
      <c r="V43" s="236">
        <f>V12-V41</f>
        <v>54772</v>
      </c>
      <c r="W43" s="233" t="s">
        <v>0</v>
      </c>
      <c r="X43" s="242">
        <f>SUM(X12-X41)</f>
        <v>30372</v>
      </c>
      <c r="Y43" s="233" t="s">
        <v>0</v>
      </c>
      <c r="Z43" s="114"/>
    </row>
    <row r="44" spans="1:26" s="4" customFormat="1" ht="21" thickBot="1">
      <c r="A44" s="135"/>
      <c r="B44" s="53"/>
      <c r="C44" s="40"/>
      <c r="D44" s="41"/>
      <c r="E44" s="44"/>
      <c r="F44" s="42"/>
      <c r="G44" s="43"/>
      <c r="H44" s="42"/>
      <c r="I44" s="54"/>
      <c r="J44" s="42"/>
      <c r="K44" s="49"/>
      <c r="L44" s="55"/>
      <c r="M44" s="49"/>
      <c r="N44" s="56"/>
      <c r="O44" s="57"/>
      <c r="P44" s="56"/>
      <c r="Q44" s="118"/>
      <c r="R44" s="143"/>
      <c r="S44" s="144"/>
      <c r="T44" s="227"/>
      <c r="U44" s="234"/>
      <c r="V44" s="237"/>
      <c r="W44" s="239"/>
      <c r="X44" s="243"/>
      <c r="Y44" s="239"/>
      <c r="Z44" s="112"/>
    </row>
  </sheetData>
  <mergeCells count="12">
    <mergeCell ref="B3:Z3"/>
    <mergeCell ref="C4:D4"/>
    <mergeCell ref="C14:D14"/>
    <mergeCell ref="R5:R6"/>
    <mergeCell ref="Y5:Y6"/>
    <mergeCell ref="Z5:Z6"/>
    <mergeCell ref="S5:S6"/>
    <mergeCell ref="T5:T6"/>
    <mergeCell ref="X5:X6"/>
    <mergeCell ref="U5:U6"/>
    <mergeCell ref="W5:W6"/>
    <mergeCell ref="V5:V6"/>
  </mergeCells>
  <phoneticPr fontId="0" type="noConversion"/>
  <pageMargins left="0.55118110236220474" right="0.55118110236220474" top="0.41" bottom="0.57999999999999996" header="0.41" footer="0.51181102362204722"/>
  <pageSetup paperSize="8" scale="49" fitToHeight="2" orientation="portrait" r:id="rId1"/>
  <headerFooter alignWithMargins="0"/>
  <rowBreaks count="1" manualBreakCount="1">
    <brk id="12" max="16383" man="1"/>
  </rowBreaks>
  <drawing r:id="rId2"/>
  <legacyDrawing r:id="rId3"/>
</worksheet>
</file>

<file path=xl/worksheets/sheet2.xml><?xml version="1.0" encoding="utf-8"?>
<worksheet xmlns="http://schemas.openxmlformats.org/spreadsheetml/2006/main" xmlns:r="http://schemas.openxmlformats.org/officeDocument/2006/relationships">
  <sheetPr>
    <pageSetUpPr fitToPage="1"/>
  </sheetPr>
  <dimension ref="A1:Z34"/>
  <sheetViews>
    <sheetView topLeftCell="A16" zoomScale="60" zoomScaleNormal="60" zoomScaleSheetLayoutView="30" workbookViewId="0">
      <selection activeCell="B19" sqref="B19"/>
    </sheetView>
  </sheetViews>
  <sheetFormatPr defaultColWidth="8.85546875" defaultRowHeight="18"/>
  <cols>
    <col min="1" max="1" width="11" style="133" customWidth="1"/>
    <col min="2" max="2" width="84.28515625" style="1" customWidth="1"/>
    <col min="3" max="3" width="18.28515625" style="1" hidden="1" customWidth="1"/>
    <col min="4" max="4" width="2.7109375" style="1" hidden="1" customWidth="1"/>
    <col min="5" max="5" width="25.42578125" style="6" hidden="1" customWidth="1"/>
    <col min="6" max="6" width="4.42578125" style="1" hidden="1" customWidth="1"/>
    <col min="7" max="7" width="21.42578125" style="1" hidden="1" customWidth="1"/>
    <col min="8" max="8" width="3.42578125" style="1" hidden="1" customWidth="1"/>
    <col min="9" max="9" width="24.140625" style="11" hidden="1" customWidth="1"/>
    <col min="10" max="10" width="6.5703125" style="1" hidden="1" customWidth="1"/>
    <col min="11" max="11" width="24.140625" style="7" hidden="1" customWidth="1"/>
    <col min="12" max="12" width="6.28515625" style="1" hidden="1" customWidth="1"/>
    <col min="13" max="13" width="25.28515625" style="1" hidden="1" customWidth="1"/>
    <col min="14" max="14" width="6.28515625" style="1" hidden="1" customWidth="1"/>
    <col min="15" max="15" width="29.5703125" style="9" hidden="1" customWidth="1"/>
    <col min="16" max="16" width="7.28515625" style="1" hidden="1" customWidth="1"/>
    <col min="17" max="17" width="30.28515625" style="1" hidden="1" customWidth="1"/>
    <col min="18" max="18" width="33.7109375" style="1" hidden="1" customWidth="1"/>
    <col min="19" max="19" width="9.7109375" style="126" hidden="1" customWidth="1"/>
    <col min="20" max="20" width="33.7109375" style="1" hidden="1" customWidth="1"/>
    <col min="21" max="21" width="9.7109375" style="127" customWidth="1"/>
    <col min="22" max="22" width="33.7109375" style="146" customWidth="1"/>
    <col min="23" max="23" width="9.7109375" style="127" customWidth="1"/>
    <col min="24" max="24" width="33.7109375" style="146" customWidth="1"/>
    <col min="25" max="25" width="9.7109375" style="127" customWidth="1"/>
    <col min="26" max="26" width="84" style="1" customWidth="1"/>
    <col min="27" max="16384" width="8.85546875" style="1"/>
  </cols>
  <sheetData>
    <row r="1" spans="1:26" ht="41.25" customHeight="1">
      <c r="A1" s="132"/>
    </row>
    <row r="2" spans="1:26" ht="46.5" customHeight="1" thickBot="1">
      <c r="C2" s="65"/>
      <c r="D2" s="65"/>
      <c r="E2" s="65"/>
      <c r="F2" s="65"/>
      <c r="G2" s="65"/>
      <c r="H2" s="65"/>
      <c r="I2" s="65"/>
      <c r="J2" s="65"/>
      <c r="K2" s="65"/>
      <c r="L2" s="65"/>
      <c r="M2" s="65"/>
      <c r="N2" s="65"/>
      <c r="O2" s="65"/>
      <c r="P2" s="65"/>
      <c r="Q2" s="65"/>
    </row>
    <row r="3" spans="1:26" ht="63.75" customHeight="1" thickBot="1">
      <c r="A3" s="134"/>
      <c r="B3" s="312" t="s">
        <v>145</v>
      </c>
      <c r="C3" s="313"/>
      <c r="D3" s="313"/>
      <c r="E3" s="313"/>
      <c r="F3" s="313"/>
      <c r="G3" s="313"/>
      <c r="H3" s="313"/>
      <c r="I3" s="313"/>
      <c r="J3" s="313"/>
      <c r="K3" s="313"/>
      <c r="L3" s="313"/>
      <c r="M3" s="313"/>
      <c r="N3" s="313"/>
      <c r="O3" s="313"/>
      <c r="P3" s="313"/>
      <c r="Q3" s="313"/>
      <c r="R3" s="313"/>
      <c r="S3" s="313"/>
      <c r="T3" s="313"/>
      <c r="U3" s="313"/>
      <c r="V3" s="313"/>
      <c r="W3" s="313"/>
      <c r="X3" s="313"/>
      <c r="Y3" s="313"/>
      <c r="Z3" s="314"/>
    </row>
    <row r="4" spans="1:26" s="157" customFormat="1" ht="188.25" customHeight="1" thickBot="1">
      <c r="A4" s="136"/>
      <c r="B4" s="209" t="s">
        <v>1</v>
      </c>
      <c r="C4" s="304" t="s">
        <v>6</v>
      </c>
      <c r="D4" s="305"/>
      <c r="E4" s="200" t="s">
        <v>27</v>
      </c>
      <c r="F4" s="201"/>
      <c r="G4" s="200" t="s">
        <v>7</v>
      </c>
      <c r="H4" s="202"/>
      <c r="I4" s="203" t="s">
        <v>28</v>
      </c>
      <c r="J4" s="204"/>
      <c r="K4" s="202" t="s">
        <v>23</v>
      </c>
      <c r="L4" s="204"/>
      <c r="M4" s="202" t="s">
        <v>25</v>
      </c>
      <c r="N4" s="204"/>
      <c r="O4" s="202" t="s">
        <v>33</v>
      </c>
      <c r="P4" s="204"/>
      <c r="Q4" s="166" t="s">
        <v>30</v>
      </c>
      <c r="R4" s="166" t="s">
        <v>98</v>
      </c>
      <c r="S4" s="205"/>
      <c r="T4" s="166" t="s">
        <v>99</v>
      </c>
      <c r="U4" s="205"/>
      <c r="V4" s="166" t="s">
        <v>149</v>
      </c>
      <c r="W4" s="205"/>
      <c r="X4" s="166" t="s">
        <v>150</v>
      </c>
      <c r="Y4" s="205"/>
      <c r="Z4" s="206" t="s">
        <v>46</v>
      </c>
    </row>
    <row r="5" spans="1:26" s="216" customFormat="1" ht="42" customHeight="1">
      <c r="A5" s="215"/>
      <c r="B5" s="275" t="s">
        <v>76</v>
      </c>
      <c r="C5" s="104"/>
      <c r="D5" s="24"/>
      <c r="E5" s="25"/>
      <c r="F5" s="26"/>
      <c r="G5" s="51"/>
      <c r="H5" s="26"/>
      <c r="I5" s="25"/>
      <c r="J5" s="28"/>
      <c r="K5" s="85"/>
      <c r="L5" s="28"/>
      <c r="M5" s="85"/>
      <c r="N5" s="28"/>
      <c r="O5" s="85"/>
      <c r="P5" s="28"/>
      <c r="Q5" s="271"/>
      <c r="R5" s="271"/>
      <c r="S5" s="272"/>
      <c r="T5" s="271"/>
      <c r="U5" s="272"/>
      <c r="V5" s="271"/>
      <c r="W5" s="272"/>
      <c r="X5" s="271"/>
      <c r="Y5" s="272"/>
      <c r="Z5" s="276"/>
    </row>
    <row r="6" spans="1:26" s="216" customFormat="1" ht="42" customHeight="1">
      <c r="A6" s="215"/>
      <c r="B6" s="107" t="s">
        <v>106</v>
      </c>
      <c r="C6" s="104"/>
      <c r="D6" s="24"/>
      <c r="E6" s="25"/>
      <c r="F6" s="26"/>
      <c r="G6" s="51"/>
      <c r="H6" s="26"/>
      <c r="I6" s="25"/>
      <c r="J6" s="28"/>
      <c r="K6" s="85"/>
      <c r="L6" s="28"/>
      <c r="M6" s="85"/>
      <c r="N6" s="28"/>
      <c r="O6" s="85"/>
      <c r="P6" s="28"/>
      <c r="Q6" s="271"/>
      <c r="R6" s="271"/>
      <c r="S6" s="272"/>
      <c r="T6" s="271"/>
      <c r="U6" s="272" t="s">
        <v>0</v>
      </c>
      <c r="V6" s="271">
        <v>20000</v>
      </c>
      <c r="W6" s="272" t="s">
        <v>0</v>
      </c>
      <c r="X6" s="271">
        <v>20000</v>
      </c>
      <c r="Y6" s="272" t="s">
        <v>0</v>
      </c>
      <c r="Z6" s="107" t="s">
        <v>107</v>
      </c>
    </row>
    <row r="7" spans="1:26" s="216" customFormat="1" ht="49.5" customHeight="1">
      <c r="A7" s="215"/>
      <c r="B7" s="107" t="s">
        <v>91</v>
      </c>
      <c r="C7" s="104"/>
      <c r="D7" s="24"/>
      <c r="E7" s="25"/>
      <c r="F7" s="26"/>
      <c r="G7" s="51"/>
      <c r="H7" s="26"/>
      <c r="I7" s="25"/>
      <c r="J7" s="28"/>
      <c r="K7" s="85"/>
      <c r="L7" s="28"/>
      <c r="M7" s="85"/>
      <c r="N7" s="28"/>
      <c r="O7" s="85"/>
      <c r="P7" s="28"/>
      <c r="Q7" s="271"/>
      <c r="R7" s="271">
        <v>0</v>
      </c>
      <c r="S7" s="272" t="s">
        <v>0</v>
      </c>
      <c r="T7" s="271">
        <v>0</v>
      </c>
      <c r="U7" s="272" t="s">
        <v>0</v>
      </c>
      <c r="V7" s="271">
        <v>0</v>
      </c>
      <c r="W7" s="272" t="s">
        <v>0</v>
      </c>
      <c r="X7" s="271">
        <v>0</v>
      </c>
      <c r="Y7" s="272" t="s">
        <v>0</v>
      </c>
      <c r="Z7" s="107" t="s">
        <v>108</v>
      </c>
    </row>
    <row r="8" spans="1:26" s="216" customFormat="1" ht="71.25" customHeight="1">
      <c r="A8" s="215"/>
      <c r="B8" s="107" t="s">
        <v>131</v>
      </c>
      <c r="C8" s="104"/>
      <c r="D8" s="24"/>
      <c r="E8" s="25"/>
      <c r="F8" s="26"/>
      <c r="G8" s="51"/>
      <c r="H8" s="26"/>
      <c r="I8" s="25"/>
      <c r="J8" s="28"/>
      <c r="K8" s="85"/>
      <c r="L8" s="28"/>
      <c r="M8" s="85"/>
      <c r="N8" s="28"/>
      <c r="O8" s="85"/>
      <c r="P8" s="28"/>
      <c r="Q8" s="271"/>
      <c r="R8" s="271">
        <v>0</v>
      </c>
      <c r="S8" s="58" t="s">
        <v>0</v>
      </c>
      <c r="T8" s="271">
        <v>0</v>
      </c>
      <c r="U8" s="58" t="s">
        <v>0</v>
      </c>
      <c r="V8" s="286">
        <v>5525</v>
      </c>
      <c r="W8" s="58" t="s">
        <v>0</v>
      </c>
      <c r="X8" s="286">
        <v>6685.25</v>
      </c>
      <c r="Y8" s="58" t="s">
        <v>0</v>
      </c>
      <c r="Z8" s="107" t="s">
        <v>132</v>
      </c>
    </row>
    <row r="9" spans="1:26" s="216" customFormat="1" ht="51" customHeight="1">
      <c r="A9" s="215"/>
      <c r="B9" s="107" t="s">
        <v>129</v>
      </c>
      <c r="C9" s="104"/>
      <c r="D9" s="24"/>
      <c r="E9" s="25"/>
      <c r="F9" s="26"/>
      <c r="G9" s="51"/>
      <c r="H9" s="26"/>
      <c r="I9" s="25"/>
      <c r="J9" s="28"/>
      <c r="K9" s="85"/>
      <c r="L9" s="28"/>
      <c r="M9" s="85"/>
      <c r="N9" s="28"/>
      <c r="O9" s="85"/>
      <c r="P9" s="28"/>
      <c r="Q9" s="286"/>
      <c r="R9" s="286"/>
      <c r="S9" s="58"/>
      <c r="T9" s="286"/>
      <c r="U9" s="58" t="s">
        <v>0</v>
      </c>
      <c r="V9" s="286">
        <v>0</v>
      </c>
      <c r="W9" s="58" t="s">
        <v>0</v>
      </c>
      <c r="X9" s="286">
        <v>0</v>
      </c>
      <c r="Y9" s="58" t="s">
        <v>0</v>
      </c>
      <c r="Z9" s="107" t="s">
        <v>128</v>
      </c>
    </row>
    <row r="10" spans="1:26" s="216" customFormat="1" ht="39.950000000000003" customHeight="1">
      <c r="A10" s="215"/>
      <c r="B10" s="106" t="s">
        <v>86</v>
      </c>
      <c r="C10" s="104"/>
      <c r="D10" s="24"/>
      <c r="E10" s="25"/>
      <c r="F10" s="26"/>
      <c r="G10" s="51"/>
      <c r="H10" s="26"/>
      <c r="I10" s="25"/>
      <c r="J10" s="28"/>
      <c r="K10" s="85"/>
      <c r="L10" s="28"/>
      <c r="M10" s="85"/>
      <c r="N10" s="28"/>
      <c r="O10" s="85"/>
      <c r="P10" s="28"/>
      <c r="Q10" s="271"/>
      <c r="R10" s="271">
        <v>0</v>
      </c>
      <c r="S10" s="58" t="s">
        <v>0</v>
      </c>
      <c r="T10" s="271">
        <v>0</v>
      </c>
      <c r="U10" s="58" t="s">
        <v>0</v>
      </c>
      <c r="V10" s="286">
        <v>0</v>
      </c>
      <c r="W10" s="58" t="s">
        <v>0</v>
      </c>
      <c r="X10" s="286">
        <v>0</v>
      </c>
      <c r="Y10" s="58" t="s">
        <v>0</v>
      </c>
      <c r="Z10" s="107" t="s">
        <v>128</v>
      </c>
    </row>
    <row r="11" spans="1:26" s="216" customFormat="1" ht="83.25" customHeight="1">
      <c r="A11" s="215"/>
      <c r="B11" s="106" t="s">
        <v>77</v>
      </c>
      <c r="C11" s="104"/>
      <c r="D11" s="24"/>
      <c r="E11" s="25"/>
      <c r="F11" s="26"/>
      <c r="G11" s="51"/>
      <c r="H11" s="26"/>
      <c r="I11" s="25"/>
      <c r="J11" s="28"/>
      <c r="K11" s="85"/>
      <c r="L11" s="28"/>
      <c r="M11" s="85"/>
      <c r="N11" s="28"/>
      <c r="O11" s="85"/>
      <c r="P11" s="28"/>
      <c r="Q11" s="271"/>
      <c r="R11" s="271">
        <v>0</v>
      </c>
      <c r="S11" s="58" t="s">
        <v>0</v>
      </c>
      <c r="T11" s="271">
        <v>0</v>
      </c>
      <c r="U11" s="58" t="s">
        <v>0</v>
      </c>
      <c r="V11" s="271">
        <v>52875</v>
      </c>
      <c r="W11" s="58" t="s">
        <v>0</v>
      </c>
      <c r="X11" s="271">
        <v>55263.75</v>
      </c>
      <c r="Y11" s="58" t="s">
        <v>0</v>
      </c>
      <c r="Z11" s="192" t="s">
        <v>109</v>
      </c>
    </row>
    <row r="12" spans="1:26" s="216" customFormat="1" ht="58.5" customHeight="1">
      <c r="A12" s="215"/>
      <c r="B12" s="106" t="s">
        <v>80</v>
      </c>
      <c r="C12" s="104"/>
      <c r="D12" s="24"/>
      <c r="E12" s="25"/>
      <c r="F12" s="26"/>
      <c r="G12" s="51"/>
      <c r="H12" s="26"/>
      <c r="I12" s="25"/>
      <c r="J12" s="28"/>
      <c r="K12" s="85"/>
      <c r="L12" s="28"/>
      <c r="M12" s="85"/>
      <c r="N12" s="28"/>
      <c r="O12" s="85"/>
      <c r="P12" s="28"/>
      <c r="Q12" s="271"/>
      <c r="R12" s="271">
        <v>0</v>
      </c>
      <c r="S12" s="58" t="s">
        <v>0</v>
      </c>
      <c r="T12" s="271">
        <v>0</v>
      </c>
      <c r="U12" s="58" t="s">
        <v>0</v>
      </c>
      <c r="V12" s="271">
        <v>0</v>
      </c>
      <c r="W12" s="58" t="s">
        <v>0</v>
      </c>
      <c r="X12" s="271">
        <v>0</v>
      </c>
      <c r="Y12" s="58" t="s">
        <v>0</v>
      </c>
      <c r="Z12" s="192" t="s">
        <v>127</v>
      </c>
    </row>
    <row r="13" spans="1:26" s="216" customFormat="1" ht="70.5" customHeight="1">
      <c r="A13" s="215"/>
      <c r="B13" s="106" t="s">
        <v>78</v>
      </c>
      <c r="C13" s="104"/>
      <c r="D13" s="24"/>
      <c r="E13" s="25"/>
      <c r="F13" s="26"/>
      <c r="G13" s="51"/>
      <c r="H13" s="26"/>
      <c r="I13" s="25"/>
      <c r="J13" s="28"/>
      <c r="K13" s="85"/>
      <c r="L13" s="28"/>
      <c r="M13" s="85"/>
      <c r="N13" s="28"/>
      <c r="O13" s="85"/>
      <c r="P13" s="28"/>
      <c r="Q13" s="271"/>
      <c r="R13" s="271">
        <v>0</v>
      </c>
      <c r="S13" s="58" t="s">
        <v>0</v>
      </c>
      <c r="T13" s="271">
        <v>0</v>
      </c>
      <c r="U13" s="58" t="s">
        <v>0</v>
      </c>
      <c r="V13" s="271">
        <v>0</v>
      </c>
      <c r="W13" s="58" t="s">
        <v>0</v>
      </c>
      <c r="X13" s="271">
        <v>0</v>
      </c>
      <c r="Y13" s="58" t="s">
        <v>0</v>
      </c>
      <c r="Z13" s="107" t="s">
        <v>110</v>
      </c>
    </row>
    <row r="14" spans="1:26" s="216" customFormat="1" ht="68.25" customHeight="1" thickBot="1">
      <c r="A14" s="215"/>
      <c r="B14" s="106" t="s">
        <v>79</v>
      </c>
      <c r="C14" s="104"/>
      <c r="D14" s="24"/>
      <c r="E14" s="25"/>
      <c r="F14" s="26"/>
      <c r="G14" s="51"/>
      <c r="H14" s="26"/>
      <c r="I14" s="25"/>
      <c r="J14" s="28"/>
      <c r="K14" s="85"/>
      <c r="L14" s="28"/>
      <c r="M14" s="85"/>
      <c r="N14" s="28"/>
      <c r="O14" s="85"/>
      <c r="P14" s="28"/>
      <c r="Q14" s="271"/>
      <c r="R14" s="271">
        <v>0</v>
      </c>
      <c r="S14" s="58" t="s">
        <v>0</v>
      </c>
      <c r="T14" s="271">
        <v>0</v>
      </c>
      <c r="U14" s="58" t="s">
        <v>0</v>
      </c>
      <c r="V14" s="271">
        <v>50000</v>
      </c>
      <c r="W14" s="58" t="s">
        <v>0</v>
      </c>
      <c r="X14" s="271">
        <v>51134</v>
      </c>
      <c r="Y14" s="58" t="s">
        <v>0</v>
      </c>
      <c r="Z14" s="192" t="s">
        <v>97</v>
      </c>
    </row>
    <row r="15" spans="1:26" ht="31.5" customHeight="1" thickBot="1">
      <c r="A15" s="135"/>
      <c r="B15" s="193" t="s">
        <v>2</v>
      </c>
      <c r="C15" s="194" t="e">
        <f>SUM(#REF!)</f>
        <v>#REF!</v>
      </c>
      <c r="D15" s="195" t="s">
        <v>0</v>
      </c>
      <c r="E15" s="196">
        <f>SUM(E5:E14)</f>
        <v>0</v>
      </c>
      <c r="F15" s="185" t="s">
        <v>0</v>
      </c>
      <c r="G15" s="186" t="e">
        <f>SUM(#REF!)</f>
        <v>#REF!</v>
      </c>
      <c r="H15" s="185" t="s">
        <v>0</v>
      </c>
      <c r="I15" s="196">
        <f>SUM(I5:I14)</f>
        <v>0</v>
      </c>
      <c r="J15" s="188" t="s">
        <v>0</v>
      </c>
      <c r="K15" s="197">
        <f>SUM(K5:K14)</f>
        <v>0</v>
      </c>
      <c r="L15" s="188" t="s">
        <v>0</v>
      </c>
      <c r="M15" s="197">
        <f>SUM(M5:M14)</f>
        <v>0</v>
      </c>
      <c r="N15" s="188" t="s">
        <v>0</v>
      </c>
      <c r="O15" s="197" t="e">
        <f>SUM(#REF!)</f>
        <v>#REF!</v>
      </c>
      <c r="P15" s="188" t="s">
        <v>0</v>
      </c>
      <c r="Q15" s="198">
        <f>SUM(Q5:Q14)</f>
        <v>0</v>
      </c>
      <c r="R15" s="198">
        <f>SUM(R5:R14)</f>
        <v>0</v>
      </c>
      <c r="S15" s="199" t="s">
        <v>0</v>
      </c>
      <c r="T15" s="198">
        <f>SUM(T5:T14)</f>
        <v>0</v>
      </c>
      <c r="U15" s="199" t="s">
        <v>0</v>
      </c>
      <c r="V15" s="198">
        <f>SUM(V5:V14)</f>
        <v>128400</v>
      </c>
      <c r="W15" s="199" t="s">
        <v>0</v>
      </c>
      <c r="X15" s="198">
        <f>SUM(X5:X14)</f>
        <v>133083</v>
      </c>
      <c r="Y15" s="199" t="s">
        <v>0</v>
      </c>
      <c r="Z15" s="277"/>
    </row>
    <row r="16" spans="1:26" ht="63" customHeight="1" thickBot="1">
      <c r="A16" s="135"/>
      <c r="B16" s="100"/>
      <c r="C16" s="45"/>
      <c r="D16" s="45"/>
      <c r="E16" s="46"/>
      <c r="F16" s="47"/>
      <c r="G16" s="47"/>
      <c r="H16" s="47"/>
      <c r="I16" s="48"/>
      <c r="J16" s="47"/>
      <c r="K16" s="20"/>
      <c r="L16" s="21"/>
      <c r="M16" s="20"/>
      <c r="N16" s="21"/>
      <c r="O16" s="30"/>
      <c r="P16" s="21"/>
      <c r="Q16" s="30"/>
    </row>
    <row r="17" spans="1:26" s="10" customFormat="1" ht="188.25" customHeight="1" thickBot="1">
      <c r="A17" s="137"/>
      <c r="B17" s="210" t="s">
        <v>3</v>
      </c>
      <c r="C17" s="306" t="s">
        <v>6</v>
      </c>
      <c r="D17" s="307"/>
      <c r="E17" s="159" t="s">
        <v>27</v>
      </c>
      <c r="F17" s="160"/>
      <c r="G17" s="159" t="s">
        <v>7</v>
      </c>
      <c r="H17" s="161"/>
      <c r="I17" s="162" t="s">
        <v>28</v>
      </c>
      <c r="J17" s="163"/>
      <c r="K17" s="161" t="s">
        <v>23</v>
      </c>
      <c r="L17" s="164"/>
      <c r="M17" s="161" t="s">
        <v>26</v>
      </c>
      <c r="N17" s="164"/>
      <c r="O17" s="161" t="s">
        <v>32</v>
      </c>
      <c r="P17" s="164"/>
      <c r="Q17" s="165" t="s">
        <v>30</v>
      </c>
      <c r="R17" s="166" t="s">
        <v>98</v>
      </c>
      <c r="S17" s="167"/>
      <c r="T17" s="223" t="s">
        <v>99</v>
      </c>
      <c r="U17" s="228"/>
      <c r="V17" s="223" t="s">
        <v>133</v>
      </c>
      <c r="W17" s="228"/>
      <c r="X17" s="240" t="s">
        <v>134</v>
      </c>
      <c r="Y17" s="228"/>
      <c r="Z17" s="207" t="s">
        <v>39</v>
      </c>
    </row>
    <row r="18" spans="1:26" s="219" customFormat="1" ht="51" customHeight="1">
      <c r="A18" s="218"/>
      <c r="B18" s="131" t="s">
        <v>94</v>
      </c>
      <c r="C18" s="32"/>
      <c r="D18" s="66"/>
      <c r="E18" s="50"/>
      <c r="F18" s="35"/>
      <c r="G18" s="51"/>
      <c r="H18" s="35"/>
      <c r="I18" s="50"/>
      <c r="J18" s="35"/>
      <c r="K18" s="50"/>
      <c r="L18" s="35"/>
      <c r="M18" s="50"/>
      <c r="N18" s="35"/>
      <c r="O18" s="50"/>
      <c r="P18" s="37"/>
      <c r="Q18" s="116"/>
      <c r="R18" s="271"/>
      <c r="S18" s="37"/>
      <c r="T18" s="224"/>
      <c r="U18" s="229"/>
      <c r="V18" s="224"/>
      <c r="W18" s="229"/>
      <c r="X18" s="222"/>
      <c r="Y18" s="229"/>
      <c r="Z18" s="278"/>
    </row>
    <row r="19" spans="1:26" s="219" customFormat="1" ht="51" customHeight="1">
      <c r="A19" s="218"/>
      <c r="B19" s="106" t="s">
        <v>106</v>
      </c>
      <c r="C19" s="32"/>
      <c r="D19" s="66"/>
      <c r="E19" s="50"/>
      <c r="F19" s="35"/>
      <c r="G19" s="51"/>
      <c r="H19" s="35"/>
      <c r="I19" s="50"/>
      <c r="J19" s="35"/>
      <c r="K19" s="50"/>
      <c r="L19" s="35"/>
      <c r="M19" s="50"/>
      <c r="N19" s="35"/>
      <c r="O19" s="50"/>
      <c r="P19" s="37"/>
      <c r="Q19" s="116"/>
      <c r="R19" s="271"/>
      <c r="S19" s="37"/>
      <c r="T19" s="224"/>
      <c r="U19" s="229" t="s">
        <v>0</v>
      </c>
      <c r="V19" s="224">
        <v>20000</v>
      </c>
      <c r="W19" s="229" t="s">
        <v>0</v>
      </c>
      <c r="X19" s="222">
        <v>20000</v>
      </c>
      <c r="Y19" s="229" t="s">
        <v>0</v>
      </c>
      <c r="Z19" s="278"/>
    </row>
    <row r="20" spans="1:26" s="220" customFormat="1" ht="51.75" customHeight="1">
      <c r="A20" s="311"/>
      <c r="B20" s="106" t="s">
        <v>90</v>
      </c>
      <c r="C20" s="32"/>
      <c r="D20" s="66"/>
      <c r="E20" s="50"/>
      <c r="F20" s="35"/>
      <c r="G20" s="51"/>
      <c r="H20" s="35"/>
      <c r="I20" s="50"/>
      <c r="J20" s="35"/>
      <c r="K20" s="50"/>
      <c r="L20" s="35"/>
      <c r="M20" s="50"/>
      <c r="N20" s="35"/>
      <c r="O20" s="50"/>
      <c r="P20" s="37"/>
      <c r="Q20" s="116"/>
      <c r="R20" s="271">
        <v>0</v>
      </c>
      <c r="S20" s="37" t="s">
        <v>0</v>
      </c>
      <c r="T20" s="224">
        <v>0</v>
      </c>
      <c r="U20" s="229" t="s">
        <v>0</v>
      </c>
      <c r="V20" s="224">
        <v>0</v>
      </c>
      <c r="W20" s="229" t="s">
        <v>0</v>
      </c>
      <c r="X20" s="222">
        <v>0</v>
      </c>
      <c r="Y20" s="229" t="s">
        <v>0</v>
      </c>
      <c r="Z20" s="107" t="s">
        <v>108</v>
      </c>
    </row>
    <row r="21" spans="1:26" s="220" customFormat="1" ht="38.25" customHeight="1">
      <c r="A21" s="311"/>
      <c r="B21" s="279" t="s">
        <v>93</v>
      </c>
      <c r="C21" s="245"/>
      <c r="D21" s="246"/>
      <c r="E21" s="247"/>
      <c r="F21" s="248"/>
      <c r="G21" s="249"/>
      <c r="H21" s="248"/>
      <c r="I21" s="247"/>
      <c r="J21" s="248"/>
      <c r="K21" s="247"/>
      <c r="L21" s="248"/>
      <c r="M21" s="247"/>
      <c r="N21" s="248"/>
      <c r="O21" s="247"/>
      <c r="P21" s="251"/>
      <c r="Q21" s="252"/>
      <c r="R21" s="253">
        <v>0</v>
      </c>
      <c r="S21" s="251" t="s">
        <v>0</v>
      </c>
      <c r="T21" s="254">
        <v>0</v>
      </c>
      <c r="U21" s="255" t="s">
        <v>0</v>
      </c>
      <c r="V21" s="254">
        <v>0</v>
      </c>
      <c r="W21" s="255" t="s">
        <v>0</v>
      </c>
      <c r="X21" s="256">
        <v>0</v>
      </c>
      <c r="Y21" s="255" t="s">
        <v>0</v>
      </c>
      <c r="Z21" s="107" t="s">
        <v>108</v>
      </c>
    </row>
    <row r="22" spans="1:26" s="220" customFormat="1" ht="74.25" customHeight="1">
      <c r="A22" s="270"/>
      <c r="B22" s="107" t="s">
        <v>130</v>
      </c>
      <c r="C22" s="32"/>
      <c r="D22" s="66"/>
      <c r="E22" s="50"/>
      <c r="F22" s="35"/>
      <c r="G22" s="51"/>
      <c r="H22" s="35"/>
      <c r="I22" s="50"/>
      <c r="J22" s="35"/>
      <c r="K22" s="50"/>
      <c r="L22" s="35"/>
      <c r="M22" s="50"/>
      <c r="N22" s="35"/>
      <c r="O22" s="50"/>
      <c r="P22" s="37"/>
      <c r="Q22" s="116"/>
      <c r="R22" s="271">
        <v>0</v>
      </c>
      <c r="S22" s="37" t="s">
        <v>0</v>
      </c>
      <c r="T22" s="224">
        <v>0</v>
      </c>
      <c r="U22" s="229" t="s">
        <v>0</v>
      </c>
      <c r="V22" s="224">
        <v>5525</v>
      </c>
      <c r="W22" s="268" t="s">
        <v>0</v>
      </c>
      <c r="X22" s="286">
        <v>6685.25</v>
      </c>
      <c r="Y22" s="229" t="s">
        <v>0</v>
      </c>
      <c r="Z22" s="258" t="s">
        <v>132</v>
      </c>
    </row>
    <row r="23" spans="1:26" s="220" customFormat="1" ht="44.25" customHeight="1">
      <c r="A23" s="284"/>
      <c r="B23" s="107" t="s">
        <v>129</v>
      </c>
      <c r="C23" s="32"/>
      <c r="D23" s="66"/>
      <c r="E23" s="50"/>
      <c r="F23" s="35"/>
      <c r="G23" s="51"/>
      <c r="H23" s="35"/>
      <c r="I23" s="50"/>
      <c r="J23" s="35"/>
      <c r="K23" s="50"/>
      <c r="L23" s="35"/>
      <c r="M23" s="50"/>
      <c r="N23" s="35"/>
      <c r="O23" s="50"/>
      <c r="P23" s="37"/>
      <c r="Q23" s="116"/>
      <c r="R23" s="286"/>
      <c r="S23" s="37"/>
      <c r="T23" s="224"/>
      <c r="U23" s="229" t="s">
        <v>0</v>
      </c>
      <c r="V23" s="224">
        <v>0</v>
      </c>
      <c r="W23" s="229" t="s">
        <v>0</v>
      </c>
      <c r="X23" s="222">
        <v>0</v>
      </c>
      <c r="Y23" s="229" t="s">
        <v>0</v>
      </c>
      <c r="Z23" s="107"/>
    </row>
    <row r="24" spans="1:26" s="220" customFormat="1" ht="46.5" customHeight="1">
      <c r="A24" s="284"/>
      <c r="B24" s="107" t="s">
        <v>86</v>
      </c>
      <c r="C24" s="32"/>
      <c r="D24" s="66"/>
      <c r="E24" s="50"/>
      <c r="F24" s="35"/>
      <c r="G24" s="51"/>
      <c r="H24" s="35"/>
      <c r="I24" s="50"/>
      <c r="J24" s="35"/>
      <c r="K24" s="50"/>
      <c r="L24" s="35"/>
      <c r="M24" s="50"/>
      <c r="N24" s="35"/>
      <c r="O24" s="50"/>
      <c r="P24" s="37"/>
      <c r="Q24" s="116"/>
      <c r="R24" s="273"/>
      <c r="S24" s="37"/>
      <c r="T24" s="224"/>
      <c r="U24" s="229" t="s">
        <v>0</v>
      </c>
      <c r="V24" s="224">
        <v>0</v>
      </c>
      <c r="W24" s="229" t="s">
        <v>0</v>
      </c>
      <c r="X24" s="222">
        <v>0</v>
      </c>
      <c r="Y24" s="229" t="s">
        <v>0</v>
      </c>
      <c r="Z24" s="107"/>
    </row>
    <row r="25" spans="1:26" s="220" customFormat="1" ht="38.25" customHeight="1">
      <c r="A25" s="311"/>
      <c r="B25" s="280" t="s">
        <v>77</v>
      </c>
      <c r="C25" s="259"/>
      <c r="D25" s="260"/>
      <c r="E25" s="261"/>
      <c r="F25" s="262"/>
      <c r="G25" s="263"/>
      <c r="H25" s="262"/>
      <c r="I25" s="261"/>
      <c r="J25" s="262"/>
      <c r="K25" s="261"/>
      <c r="L25" s="262"/>
      <c r="M25" s="261"/>
      <c r="N25" s="262"/>
      <c r="O25" s="261"/>
      <c r="P25" s="264"/>
      <c r="Q25" s="265"/>
      <c r="R25" s="266">
        <v>41000</v>
      </c>
      <c r="S25" s="264" t="s">
        <v>0</v>
      </c>
      <c r="T25" s="267" t="s">
        <v>102</v>
      </c>
      <c r="U25" s="268" t="s">
        <v>0</v>
      </c>
      <c r="V25" s="267">
        <v>41500</v>
      </c>
      <c r="W25" s="268" t="s">
        <v>0</v>
      </c>
      <c r="X25" s="269">
        <v>41500</v>
      </c>
      <c r="Y25" s="268" t="s">
        <v>0</v>
      </c>
      <c r="Z25" s="258" t="s">
        <v>100</v>
      </c>
    </row>
    <row r="26" spans="1:26" s="220" customFormat="1" ht="48" customHeight="1">
      <c r="A26" s="311"/>
      <c r="B26" s="281" t="s">
        <v>96</v>
      </c>
      <c r="C26" s="245"/>
      <c r="D26" s="246"/>
      <c r="E26" s="247"/>
      <c r="F26" s="248"/>
      <c r="G26" s="249"/>
      <c r="H26" s="248"/>
      <c r="I26" s="247"/>
      <c r="J26" s="248"/>
      <c r="K26" s="247"/>
      <c r="L26" s="248"/>
      <c r="M26" s="247"/>
      <c r="N26" s="248"/>
      <c r="O26" s="247"/>
      <c r="P26" s="251"/>
      <c r="Q26" s="252"/>
      <c r="R26" s="253">
        <v>6800</v>
      </c>
      <c r="S26" s="251" t="s">
        <v>0</v>
      </c>
      <c r="T26" s="254" t="s">
        <v>102</v>
      </c>
      <c r="U26" s="255" t="s">
        <v>0</v>
      </c>
      <c r="V26" s="254">
        <v>11375</v>
      </c>
      <c r="W26" s="255" t="s">
        <v>0</v>
      </c>
      <c r="X26" s="256">
        <f>(11375*1.21)</f>
        <v>13763.75</v>
      </c>
      <c r="Y26" s="255" t="s">
        <v>0</v>
      </c>
      <c r="Z26" s="257" t="s">
        <v>111</v>
      </c>
    </row>
    <row r="27" spans="1:26" s="220" customFormat="1" ht="34.5" customHeight="1">
      <c r="A27" s="270"/>
      <c r="B27" s="280" t="s">
        <v>80</v>
      </c>
      <c r="C27" s="259"/>
      <c r="D27" s="260"/>
      <c r="E27" s="261"/>
      <c r="F27" s="262"/>
      <c r="G27" s="263"/>
      <c r="H27" s="262"/>
      <c r="I27" s="261"/>
      <c r="J27" s="262"/>
      <c r="K27" s="261"/>
      <c r="L27" s="262"/>
      <c r="M27" s="261"/>
      <c r="N27" s="262"/>
      <c r="O27" s="261"/>
      <c r="P27" s="264"/>
      <c r="Q27" s="265"/>
      <c r="R27" s="266">
        <v>0</v>
      </c>
      <c r="S27" s="264" t="s">
        <v>0</v>
      </c>
      <c r="T27" s="267">
        <v>0</v>
      </c>
      <c r="U27" s="268" t="s">
        <v>0</v>
      </c>
      <c r="V27" s="267">
        <v>0</v>
      </c>
      <c r="W27" s="268" t="s">
        <v>0</v>
      </c>
      <c r="X27" s="269">
        <v>0</v>
      </c>
      <c r="Y27" s="268" t="s">
        <v>0</v>
      </c>
      <c r="Z27" s="107" t="s">
        <v>92</v>
      </c>
    </row>
    <row r="28" spans="1:26" s="220" customFormat="1" ht="48" customHeight="1">
      <c r="A28" s="270"/>
      <c r="B28" s="280" t="s">
        <v>78</v>
      </c>
      <c r="C28" s="259"/>
      <c r="D28" s="260"/>
      <c r="E28" s="261"/>
      <c r="F28" s="262"/>
      <c r="G28" s="263"/>
      <c r="H28" s="262"/>
      <c r="I28" s="261"/>
      <c r="J28" s="262"/>
      <c r="K28" s="261"/>
      <c r="L28" s="262"/>
      <c r="M28" s="261"/>
      <c r="N28" s="262"/>
      <c r="O28" s="261"/>
      <c r="P28" s="264"/>
      <c r="Q28" s="265"/>
      <c r="R28" s="266">
        <v>0</v>
      </c>
      <c r="S28" s="264" t="s">
        <v>0</v>
      </c>
      <c r="T28" s="267">
        <v>0</v>
      </c>
      <c r="U28" s="268" t="s">
        <v>0</v>
      </c>
      <c r="V28" s="267">
        <v>0</v>
      </c>
      <c r="W28" s="268" t="s">
        <v>0</v>
      </c>
      <c r="X28" s="269">
        <v>0</v>
      </c>
      <c r="Y28" s="268" t="s">
        <v>0</v>
      </c>
      <c r="Z28" s="258" t="s">
        <v>110</v>
      </c>
    </row>
    <row r="29" spans="1:26" s="220" customFormat="1" ht="34.5" customHeight="1">
      <c r="A29" s="311"/>
      <c r="B29" s="282" t="s">
        <v>79</v>
      </c>
      <c r="C29" s="259"/>
      <c r="D29" s="260"/>
      <c r="E29" s="261"/>
      <c r="F29" s="262"/>
      <c r="G29" s="263"/>
      <c r="H29" s="262"/>
      <c r="I29" s="261"/>
      <c r="J29" s="262"/>
      <c r="K29" s="261"/>
      <c r="L29" s="262"/>
      <c r="M29" s="261"/>
      <c r="N29" s="262"/>
      <c r="O29" s="261"/>
      <c r="P29" s="264"/>
      <c r="Q29" s="265"/>
      <c r="R29" s="266">
        <v>44600</v>
      </c>
      <c r="S29" s="264" t="s">
        <v>0</v>
      </c>
      <c r="T29" s="267" t="s">
        <v>102</v>
      </c>
      <c r="U29" s="268" t="s">
        <v>0</v>
      </c>
      <c r="V29" s="267">
        <v>44600</v>
      </c>
      <c r="W29" s="268" t="s">
        <v>0</v>
      </c>
      <c r="X29" s="269">
        <v>44600</v>
      </c>
      <c r="Y29" s="268" t="s">
        <v>0</v>
      </c>
      <c r="Z29" s="258" t="s">
        <v>100</v>
      </c>
    </row>
    <row r="30" spans="1:26" s="220" customFormat="1" ht="43.5" customHeight="1" thickBot="1">
      <c r="A30" s="311"/>
      <c r="B30" s="279" t="s">
        <v>95</v>
      </c>
      <c r="C30" s="245"/>
      <c r="D30" s="246"/>
      <c r="E30" s="247"/>
      <c r="F30" s="248"/>
      <c r="G30" s="249"/>
      <c r="H30" s="248"/>
      <c r="I30" s="247"/>
      <c r="J30" s="248"/>
      <c r="K30" s="247"/>
      <c r="L30" s="248"/>
      <c r="M30" s="247"/>
      <c r="N30" s="248"/>
      <c r="O30" s="247"/>
      <c r="P30" s="251"/>
      <c r="Q30" s="252"/>
      <c r="R30" s="253">
        <v>5400</v>
      </c>
      <c r="S30" s="251" t="s">
        <v>0</v>
      </c>
      <c r="T30" s="254" t="s">
        <v>102</v>
      </c>
      <c r="U30" s="255" t="s">
        <v>0</v>
      </c>
      <c r="V30" s="254">
        <v>5400</v>
      </c>
      <c r="W30" s="255" t="s">
        <v>0</v>
      </c>
      <c r="X30" s="256">
        <f>(5400*1.21)</f>
        <v>6534</v>
      </c>
      <c r="Y30" s="255" t="s">
        <v>0</v>
      </c>
      <c r="Z30" s="257" t="s">
        <v>101</v>
      </c>
    </row>
    <row r="31" spans="1:26" ht="68.25" customHeight="1" thickBot="1">
      <c r="A31" s="156"/>
      <c r="B31" s="181" t="s">
        <v>4</v>
      </c>
      <c r="C31" s="182" t="e">
        <f>SUM(#REF!)</f>
        <v>#REF!</v>
      </c>
      <c r="D31" s="183" t="s">
        <v>0</v>
      </c>
      <c r="E31" s="184">
        <f>SUM(E18:E30)</f>
        <v>0</v>
      </c>
      <c r="F31" s="185" t="s">
        <v>0</v>
      </c>
      <c r="G31" s="186" t="e">
        <f>SUM(#REF!)</f>
        <v>#REF!</v>
      </c>
      <c r="H31" s="185" t="s">
        <v>0</v>
      </c>
      <c r="I31" s="184">
        <f>SUM(I18:I30)</f>
        <v>0</v>
      </c>
      <c r="J31" s="185" t="s">
        <v>0</v>
      </c>
      <c r="K31" s="187">
        <f>SUM(K18:K30)</f>
        <v>0</v>
      </c>
      <c r="L31" s="185" t="s">
        <v>0</v>
      </c>
      <c r="M31" s="187">
        <f>SUM(M18:M30)</f>
        <v>0</v>
      </c>
      <c r="N31" s="185" t="s">
        <v>0</v>
      </c>
      <c r="O31" s="187">
        <f>SUM(O18:O30)</f>
        <v>0</v>
      </c>
      <c r="P31" s="188" t="s">
        <v>0</v>
      </c>
      <c r="Q31" s="189">
        <f>SUM(Q18:Q30)</f>
        <v>0</v>
      </c>
      <c r="R31" s="190">
        <f>SUM(R18:R30)</f>
        <v>97800</v>
      </c>
      <c r="S31" s="188" t="s">
        <v>0</v>
      </c>
      <c r="T31" s="189">
        <f>SUM(T18:T30)</f>
        <v>0</v>
      </c>
      <c r="U31" s="231" t="s">
        <v>0</v>
      </c>
      <c r="V31" s="189">
        <f>SUM(V18:V30)</f>
        <v>128400</v>
      </c>
      <c r="W31" s="231" t="s">
        <v>0</v>
      </c>
      <c r="X31" s="187">
        <f>SUM(X18:X30)</f>
        <v>133083</v>
      </c>
      <c r="Y31" s="231" t="s">
        <v>0</v>
      </c>
      <c r="Z31" s="191" t="s">
        <v>102</v>
      </c>
    </row>
    <row r="32" spans="1:26" ht="23.25" customHeight="1">
      <c r="A32" s="135"/>
      <c r="B32" s="168"/>
      <c r="C32" s="169"/>
      <c r="D32" s="170"/>
      <c r="E32" s="171"/>
      <c r="F32" s="172"/>
      <c r="G32" s="173"/>
      <c r="H32" s="172"/>
      <c r="I32" s="174"/>
      <c r="J32" s="172"/>
      <c r="K32" s="175"/>
      <c r="L32" s="172"/>
      <c r="M32" s="175"/>
      <c r="N32" s="176"/>
      <c r="O32" s="177"/>
      <c r="P32" s="176"/>
      <c r="Q32" s="178"/>
      <c r="R32" s="179"/>
      <c r="S32" s="180"/>
      <c r="T32" s="225"/>
      <c r="U32" s="232"/>
      <c r="V32" s="235"/>
      <c r="W32" s="238"/>
      <c r="X32" s="241"/>
      <c r="Y32" s="238"/>
      <c r="Z32" s="113"/>
    </row>
    <row r="33" spans="1:26" ht="32.25" customHeight="1">
      <c r="A33" s="135"/>
      <c r="B33" s="80" t="s">
        <v>21</v>
      </c>
      <c r="C33" s="74" t="e">
        <f>SUM(C15-C31)</f>
        <v>#REF!</v>
      </c>
      <c r="D33" s="75" t="s">
        <v>0</v>
      </c>
      <c r="E33" s="81">
        <f>E15-E31</f>
        <v>0</v>
      </c>
      <c r="F33" s="77" t="s">
        <v>0</v>
      </c>
      <c r="G33" s="78" t="e">
        <f>G15-G31</f>
        <v>#REF!</v>
      </c>
      <c r="H33" s="77" t="s">
        <v>0</v>
      </c>
      <c r="I33" s="76">
        <f>I15-I31</f>
        <v>0</v>
      </c>
      <c r="J33" s="77" t="s">
        <v>0</v>
      </c>
      <c r="K33" s="82">
        <f>K15-K31</f>
        <v>0</v>
      </c>
      <c r="L33" s="77" t="s">
        <v>0</v>
      </c>
      <c r="M33" s="82">
        <f>M15-M31</f>
        <v>0</v>
      </c>
      <c r="N33" s="79" t="s">
        <v>0</v>
      </c>
      <c r="O33" s="83" t="e">
        <f>O15-O31</f>
        <v>#REF!</v>
      </c>
      <c r="P33" s="79" t="s">
        <v>0</v>
      </c>
      <c r="Q33" s="117">
        <f>Q15-Q31</f>
        <v>0</v>
      </c>
      <c r="R33" s="142">
        <f>SUM(R15-R31)</f>
        <v>-97800</v>
      </c>
      <c r="S33" s="79" t="s">
        <v>0</v>
      </c>
      <c r="T33" s="226">
        <f>SUM(T15-T31)</f>
        <v>0</v>
      </c>
      <c r="U33" s="233" t="s">
        <v>0</v>
      </c>
      <c r="V33" s="236">
        <f>V15-V31</f>
        <v>0</v>
      </c>
      <c r="W33" s="233" t="s">
        <v>0</v>
      </c>
      <c r="X33" s="242">
        <f>SUM(X15-X31)</f>
        <v>0</v>
      </c>
      <c r="Y33" s="233" t="s">
        <v>0</v>
      </c>
      <c r="Z33" s="114"/>
    </row>
    <row r="34" spans="1:26" s="4" customFormat="1" ht="21" thickBot="1">
      <c r="A34" s="135"/>
      <c r="B34" s="53"/>
      <c r="C34" s="40"/>
      <c r="D34" s="41"/>
      <c r="E34" s="44"/>
      <c r="F34" s="42"/>
      <c r="G34" s="43"/>
      <c r="H34" s="42"/>
      <c r="I34" s="54"/>
      <c r="J34" s="42"/>
      <c r="K34" s="49"/>
      <c r="L34" s="55"/>
      <c r="M34" s="49"/>
      <c r="N34" s="56"/>
      <c r="O34" s="57"/>
      <c r="P34" s="56"/>
      <c r="Q34" s="118"/>
      <c r="R34" s="143"/>
      <c r="S34" s="144"/>
      <c r="T34" s="227"/>
      <c r="U34" s="234"/>
      <c r="V34" s="237"/>
      <c r="W34" s="239"/>
      <c r="X34" s="243"/>
      <c r="Y34" s="239"/>
      <c r="Z34" s="112"/>
    </row>
  </sheetData>
  <mergeCells count="6">
    <mergeCell ref="C17:D17"/>
    <mergeCell ref="A20:A21"/>
    <mergeCell ref="A25:A26"/>
    <mergeCell ref="A29:A30"/>
    <mergeCell ref="B3:Z3"/>
    <mergeCell ref="C4:D4"/>
  </mergeCells>
  <pageMargins left="0.55118110236220474" right="0.55118110236220474" top="0.41" bottom="0.57999999999999996" header="0.41" footer="0.51181102362204722"/>
  <pageSetup paperSize="8" scale="49" fitToHeight="2" orientation="portrait" r:id="rId1"/>
  <headerFooter alignWithMargins="0"/>
  <rowBreaks count="1" manualBreakCount="1">
    <brk id="15" max="16383" man="1"/>
  </rowBreaks>
  <drawing r:id="rId2"/>
</worksheet>
</file>

<file path=xl/worksheets/sheet3.xml><?xml version="1.0" encoding="utf-8"?>
<worksheet xmlns="http://schemas.openxmlformats.org/spreadsheetml/2006/main" xmlns:r="http://schemas.openxmlformats.org/officeDocument/2006/relationships">
  <sheetPr>
    <pageSetUpPr fitToPage="1"/>
  </sheetPr>
  <dimension ref="A1:I48"/>
  <sheetViews>
    <sheetView zoomScale="90" zoomScaleNormal="90" zoomScaleSheetLayoutView="50" workbookViewId="0">
      <selection activeCell="E15" sqref="E15"/>
    </sheetView>
  </sheetViews>
  <sheetFormatPr defaultRowHeight="12.75"/>
  <cols>
    <col min="1" max="1" width="2.42578125" customWidth="1"/>
    <col min="2" max="2" width="31.28515625" customWidth="1"/>
    <col min="3" max="4" width="25.7109375" customWidth="1"/>
    <col min="5" max="5" width="37" customWidth="1"/>
    <col min="6" max="6" width="47.140625" customWidth="1"/>
    <col min="7" max="7" width="9.140625" customWidth="1"/>
    <col min="9" max="9" width="8.28515625" customWidth="1"/>
  </cols>
  <sheetData>
    <row r="1" spans="1:9" ht="20.25">
      <c r="A1" s="12"/>
      <c r="B1" s="13"/>
      <c r="C1" s="2"/>
      <c r="D1" s="2"/>
      <c r="E1" s="2"/>
    </row>
    <row r="2" spans="1:9" ht="20.25">
      <c r="A2" s="12"/>
      <c r="B2" s="13"/>
      <c r="C2" s="2"/>
      <c r="D2" s="2"/>
      <c r="E2" s="2"/>
    </row>
    <row r="3" spans="1:9">
      <c r="A3" s="12"/>
      <c r="B3" s="318"/>
      <c r="C3" s="2"/>
      <c r="D3" s="2"/>
      <c r="E3" s="2"/>
    </row>
    <row r="4" spans="1:9">
      <c r="A4" s="12"/>
      <c r="B4" s="319"/>
      <c r="C4" s="2"/>
      <c r="D4" s="2"/>
      <c r="E4" s="2"/>
    </row>
    <row r="5" spans="1:9" s="17" customFormat="1" ht="70.5" customHeight="1">
      <c r="A5" s="91"/>
      <c r="B5" s="317" t="s">
        <v>135</v>
      </c>
      <c r="C5" s="317"/>
      <c r="D5" s="317"/>
      <c r="E5" s="317"/>
    </row>
    <row r="6" spans="1:9" ht="15" customHeight="1">
      <c r="A6" s="12"/>
      <c r="B6" s="16"/>
      <c r="C6" s="16"/>
      <c r="D6" s="16"/>
      <c r="E6" s="16"/>
    </row>
    <row r="7" spans="1:9" ht="15" customHeight="1">
      <c r="A7" s="12"/>
      <c r="B7" s="16"/>
      <c r="C7" s="16"/>
      <c r="D7" s="16"/>
      <c r="E7" s="16"/>
    </row>
    <row r="8" spans="1:9" s="90" customFormat="1" ht="14.25" customHeight="1">
      <c r="A8" s="88"/>
      <c r="B8" s="89"/>
      <c r="C8" s="89"/>
      <c r="D8" s="89"/>
      <c r="E8" s="89"/>
    </row>
    <row r="9" spans="1:9" ht="15" customHeight="1" thickBot="1">
      <c r="A9" s="12"/>
      <c r="B9" s="19"/>
      <c r="C9" s="14"/>
      <c r="D9" s="14"/>
      <c r="E9" s="14"/>
    </row>
    <row r="10" spans="1:9" ht="16.5" customHeight="1">
      <c r="A10" s="12"/>
      <c r="B10" s="320" t="s">
        <v>19</v>
      </c>
      <c r="C10" s="322" t="s">
        <v>135</v>
      </c>
      <c r="D10" s="322" t="s">
        <v>144</v>
      </c>
      <c r="E10" s="315" t="s">
        <v>143</v>
      </c>
      <c r="H10" s="3"/>
      <c r="I10" s="3"/>
    </row>
    <row r="11" spans="1:9" ht="48" customHeight="1" thickBot="1">
      <c r="A11" s="12"/>
      <c r="B11" s="321"/>
      <c r="C11" s="324"/>
      <c r="D11" s="323"/>
      <c r="E11" s="316"/>
      <c r="H11" s="294"/>
      <c r="I11" s="294"/>
    </row>
    <row r="12" spans="1:9" ht="17.25" customHeight="1">
      <c r="A12" s="12"/>
      <c r="B12" s="95" t="s">
        <v>8</v>
      </c>
      <c r="C12" s="92">
        <v>2500</v>
      </c>
      <c r="D12" s="92">
        <v>1428</v>
      </c>
      <c r="E12" s="92">
        <f>SUM(C12:D12)</f>
        <v>3928</v>
      </c>
      <c r="F12" s="289" t="s">
        <v>142</v>
      </c>
      <c r="H12" s="295"/>
      <c r="I12" s="296"/>
    </row>
    <row r="13" spans="1:9" ht="16.5" customHeight="1">
      <c r="A13" s="12"/>
      <c r="B13" s="96" t="s">
        <v>9</v>
      </c>
      <c r="C13" s="93">
        <v>5000</v>
      </c>
      <c r="D13" s="93">
        <v>4856</v>
      </c>
      <c r="E13" s="92">
        <f>SUM(C13:D13)+1000</f>
        <v>10856</v>
      </c>
      <c r="F13" s="299" t="s">
        <v>140</v>
      </c>
      <c r="H13" s="295"/>
      <c r="I13" s="296"/>
    </row>
    <row r="14" spans="1:9" ht="18" hidden="1" customHeight="1">
      <c r="A14" s="12"/>
      <c r="B14" s="96" t="s">
        <v>20</v>
      </c>
      <c r="C14" s="93"/>
      <c r="D14" s="93"/>
      <c r="E14" s="92">
        <f t="shared" ref="E14" si="0">SUM(C14:D14)</f>
        <v>0</v>
      </c>
      <c r="H14" s="3"/>
      <c r="I14" s="3"/>
    </row>
    <row r="15" spans="1:9" ht="16.5" customHeight="1">
      <c r="A15" s="12"/>
      <c r="B15" s="96" t="s">
        <v>10</v>
      </c>
      <c r="C15" s="93">
        <v>12500</v>
      </c>
      <c r="D15" s="92">
        <v>5474</v>
      </c>
      <c r="E15" s="92">
        <f>SUM(C15:D15)+2000</f>
        <v>19974</v>
      </c>
      <c r="F15" s="300" t="s">
        <v>141</v>
      </c>
      <c r="H15" s="295"/>
      <c r="I15" s="296"/>
    </row>
    <row r="16" spans="1:9" ht="17.25" customHeight="1">
      <c r="A16" s="12"/>
      <c r="B16" s="96" t="s">
        <v>11</v>
      </c>
      <c r="C16" s="93">
        <v>12500</v>
      </c>
      <c r="D16" s="93">
        <v>17474</v>
      </c>
      <c r="E16" s="92">
        <f t="shared" ref="E16:E18" si="1">SUM(C16:D16)+2000</f>
        <v>31974</v>
      </c>
      <c r="F16" s="300" t="s">
        <v>141</v>
      </c>
      <c r="H16" s="295"/>
      <c r="I16" s="296"/>
    </row>
    <row r="17" spans="1:9" ht="15.75" customHeight="1">
      <c r="A17" s="12"/>
      <c r="B17" s="96" t="s">
        <v>12</v>
      </c>
      <c r="C17" s="93">
        <v>12500</v>
      </c>
      <c r="D17" s="93">
        <v>5474</v>
      </c>
      <c r="E17" s="92">
        <f t="shared" si="1"/>
        <v>19974</v>
      </c>
      <c r="F17" s="300" t="s">
        <v>141</v>
      </c>
      <c r="H17" s="295"/>
      <c r="I17" s="296"/>
    </row>
    <row r="18" spans="1:9" ht="16.5" customHeight="1">
      <c r="A18" s="12"/>
      <c r="B18" s="96" t="s">
        <v>13</v>
      </c>
      <c r="C18" s="93">
        <v>12500</v>
      </c>
      <c r="D18" s="93">
        <v>17474</v>
      </c>
      <c r="E18" s="92">
        <f t="shared" si="1"/>
        <v>31974</v>
      </c>
      <c r="F18" s="300" t="s">
        <v>141</v>
      </c>
      <c r="H18" s="295"/>
      <c r="I18" s="296"/>
    </row>
    <row r="19" spans="1:9" ht="16.5" customHeight="1">
      <c r="A19" s="12"/>
      <c r="B19" s="96" t="s">
        <v>14</v>
      </c>
      <c r="C19" s="93">
        <v>5000</v>
      </c>
      <c r="D19" s="93">
        <v>4856</v>
      </c>
      <c r="E19" s="92">
        <f t="shared" ref="E19:E25" si="2">SUM(C19:D19)+1000</f>
        <v>10856</v>
      </c>
      <c r="F19" s="299" t="s">
        <v>140</v>
      </c>
      <c r="H19" s="295"/>
      <c r="I19" s="296"/>
    </row>
    <row r="20" spans="1:9" ht="15">
      <c r="A20" s="12"/>
      <c r="B20" s="96" t="s">
        <v>15</v>
      </c>
      <c r="C20" s="93">
        <v>5000</v>
      </c>
      <c r="D20" s="93">
        <v>4856</v>
      </c>
      <c r="E20" s="92">
        <f t="shared" si="2"/>
        <v>10856</v>
      </c>
      <c r="F20" s="299" t="s">
        <v>140</v>
      </c>
      <c r="H20" s="295"/>
      <c r="I20" s="296"/>
    </row>
    <row r="21" spans="1:9" ht="15">
      <c r="A21" s="12"/>
      <c r="B21" s="96" t="s">
        <v>31</v>
      </c>
      <c r="C21" s="93">
        <v>5000</v>
      </c>
      <c r="D21" s="92">
        <v>2856</v>
      </c>
      <c r="E21" s="92">
        <f t="shared" si="2"/>
        <v>8856</v>
      </c>
      <c r="F21" s="299" t="s">
        <v>140</v>
      </c>
      <c r="H21" s="295"/>
      <c r="I21" s="296"/>
    </row>
    <row r="22" spans="1:9" ht="15">
      <c r="A22" s="12"/>
      <c r="B22" s="96" t="s">
        <v>35</v>
      </c>
      <c r="C22" s="92">
        <v>5000</v>
      </c>
      <c r="D22" s="92">
        <v>4856</v>
      </c>
      <c r="E22" s="92">
        <v>10856</v>
      </c>
      <c r="F22" s="299" t="s">
        <v>140</v>
      </c>
      <c r="H22" s="295"/>
      <c r="I22" s="296"/>
    </row>
    <row r="23" spans="1:9" s="3" customFormat="1" ht="15">
      <c r="A23" s="15"/>
      <c r="B23" s="290" t="s">
        <v>16</v>
      </c>
      <c r="C23" s="98">
        <v>5000</v>
      </c>
      <c r="D23" s="98">
        <v>4856</v>
      </c>
      <c r="E23" s="92">
        <f t="shared" si="2"/>
        <v>10856</v>
      </c>
      <c r="F23" s="299" t="s">
        <v>140</v>
      </c>
      <c r="G23"/>
      <c r="H23" s="297"/>
      <c r="I23" s="296"/>
    </row>
    <row r="24" spans="1:9" s="3" customFormat="1" ht="15">
      <c r="A24" s="15"/>
      <c r="B24" s="290" t="s">
        <v>17</v>
      </c>
      <c r="C24" s="93">
        <v>5000</v>
      </c>
      <c r="D24" s="93">
        <v>2856</v>
      </c>
      <c r="E24" s="92">
        <f t="shared" si="2"/>
        <v>8856</v>
      </c>
      <c r="F24" s="299" t="s">
        <v>140</v>
      </c>
      <c r="G24"/>
      <c r="H24" s="297"/>
      <c r="I24" s="296"/>
    </row>
    <row r="25" spans="1:9" s="3" customFormat="1" ht="15">
      <c r="A25" s="15"/>
      <c r="B25" s="291" t="s">
        <v>29</v>
      </c>
      <c r="C25" s="129">
        <v>5000</v>
      </c>
      <c r="D25" s="129">
        <v>4856</v>
      </c>
      <c r="E25" s="92">
        <f t="shared" si="2"/>
        <v>10856</v>
      </c>
      <c r="F25" s="299" t="s">
        <v>140</v>
      </c>
      <c r="G25"/>
      <c r="H25" s="297"/>
      <c r="I25" s="296"/>
    </row>
    <row r="26" spans="1:9" s="3" customFormat="1" ht="15.75" thickBot="1">
      <c r="A26" s="15"/>
      <c r="B26" s="130"/>
      <c r="C26" s="94"/>
      <c r="D26" s="94"/>
      <c r="E26" s="94"/>
    </row>
    <row r="27" spans="1:9" ht="33" customHeight="1" thickBot="1">
      <c r="A27" s="12"/>
      <c r="B27" s="97" t="s">
        <v>18</v>
      </c>
      <c r="C27" s="101">
        <f>SUM(C12:C25)</f>
        <v>92500</v>
      </c>
      <c r="D27" s="102">
        <f>SUM(D12:D25)</f>
        <v>82172</v>
      </c>
      <c r="E27" s="128">
        <f>SUM(E12:E25)</f>
        <v>190672</v>
      </c>
      <c r="F27" s="298" t="s">
        <v>151</v>
      </c>
    </row>
    <row r="28" spans="1:9">
      <c r="A28" s="12"/>
      <c r="B28" s="15"/>
      <c r="C28" s="12"/>
      <c r="D28" s="12"/>
      <c r="E28" s="12"/>
    </row>
    <row r="29" spans="1:9">
      <c r="A29" s="12"/>
      <c r="B29" s="12"/>
      <c r="C29" s="15"/>
      <c r="D29" s="15"/>
      <c r="E29" s="15"/>
    </row>
    <row r="30" spans="1:9">
      <c r="A30" s="12"/>
      <c r="B30" s="12"/>
      <c r="C30" s="15"/>
      <c r="D30" s="15"/>
      <c r="E30" s="15"/>
    </row>
    <row r="31" spans="1:9" ht="41.25" customHeight="1">
      <c r="A31" s="12"/>
      <c r="B31" s="12"/>
      <c r="C31" s="99"/>
      <c r="D31" s="99"/>
      <c r="E31" s="99"/>
      <c r="F31" s="12"/>
      <c r="G31" s="12"/>
      <c r="H31" s="12"/>
      <c r="I31" s="12"/>
    </row>
    <row r="32" spans="1:9" ht="12.75" customHeight="1">
      <c r="A32" s="12"/>
      <c r="B32" s="12"/>
      <c r="C32" s="99"/>
      <c r="D32" s="99"/>
      <c r="E32" s="99"/>
      <c r="F32" s="12"/>
      <c r="G32" s="12"/>
      <c r="H32" s="12"/>
      <c r="I32" s="12"/>
    </row>
    <row r="33" spans="2:6" ht="15">
      <c r="B33" s="3"/>
      <c r="C33" s="59"/>
      <c r="D33" s="59"/>
      <c r="E33" s="59"/>
    </row>
    <row r="34" spans="2:6" ht="15">
      <c r="B34" s="3"/>
      <c r="C34" s="59"/>
      <c r="D34" s="59"/>
      <c r="E34" s="59"/>
    </row>
    <row r="35" spans="2:6" ht="15">
      <c r="B35" s="3"/>
      <c r="C35" s="60"/>
      <c r="D35" s="60"/>
      <c r="E35" s="60"/>
      <c r="F35" s="15"/>
    </row>
    <row r="36" spans="2:6" ht="15">
      <c r="B36" s="3"/>
      <c r="C36" s="59"/>
      <c r="D36" s="59"/>
      <c r="E36" s="59"/>
    </row>
    <row r="37" spans="2:6" ht="15">
      <c r="B37" s="3"/>
      <c r="C37" s="59"/>
      <c r="D37" s="59"/>
      <c r="E37" s="59"/>
    </row>
    <row r="38" spans="2:6" ht="15">
      <c r="B38" s="3"/>
      <c r="C38" s="61"/>
      <c r="D38" s="61"/>
      <c r="E38" s="61"/>
    </row>
    <row r="39" spans="2:6" ht="15">
      <c r="B39" s="3"/>
      <c r="C39" s="59"/>
      <c r="D39" s="59"/>
      <c r="E39" s="59"/>
    </row>
    <row r="40" spans="2:6" ht="15">
      <c r="B40" s="3"/>
      <c r="C40" s="59"/>
      <c r="D40" s="59"/>
      <c r="E40" s="59"/>
    </row>
    <row r="41" spans="2:6" ht="15">
      <c r="B41" s="3"/>
      <c r="C41" s="59"/>
      <c r="D41" s="59"/>
      <c r="E41" s="59"/>
    </row>
    <row r="42" spans="2:6" ht="15">
      <c r="B42" s="3"/>
      <c r="C42" s="59"/>
      <c r="D42" s="59"/>
      <c r="E42" s="59"/>
    </row>
    <row r="43" spans="2:6" ht="15">
      <c r="B43" s="3"/>
      <c r="C43" s="59"/>
      <c r="D43" s="59"/>
      <c r="E43" s="59"/>
    </row>
    <row r="44" spans="2:6" ht="15">
      <c r="B44" s="3"/>
      <c r="C44" s="59"/>
      <c r="D44" s="59"/>
      <c r="E44" s="59"/>
    </row>
    <row r="45" spans="2:6" ht="15">
      <c r="B45" s="3"/>
      <c r="C45" s="59"/>
      <c r="D45" s="59"/>
      <c r="E45" s="59"/>
    </row>
    <row r="46" spans="2:6" ht="15.75">
      <c r="B46" s="3"/>
      <c r="C46" s="62"/>
      <c r="D46" s="62"/>
      <c r="E46" s="62"/>
    </row>
    <row r="47" spans="2:6">
      <c r="B47" s="3"/>
    </row>
    <row r="48" spans="2:6">
      <c r="B48" s="3"/>
    </row>
  </sheetData>
  <mergeCells count="6">
    <mergeCell ref="E10:E11"/>
    <mergeCell ref="B5:E5"/>
    <mergeCell ref="B3:B4"/>
    <mergeCell ref="B10:B11"/>
    <mergeCell ref="D10:D11"/>
    <mergeCell ref="C10:C11"/>
  </mergeCells>
  <phoneticPr fontId="7" type="noConversion"/>
  <pageMargins left="0.15748031496062992" right="0.31496062992125984" top="0.74803149606299213" bottom="0.74803149606299213" header="0.31496062992125984" footer="0.31496062992125984"/>
  <pageSetup paperSize="9" scale="86"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EGEA Budget 2014</vt:lpstr>
      <vt:lpstr>EGEA Project fundings 2014</vt:lpstr>
      <vt:lpstr>MS Fees 2014</vt:lpstr>
      <vt:lpstr>'EGEA Budget 2014'!Print_Area</vt:lpstr>
      <vt:lpstr>'EGEA Project fundings 2014'!Print_Area</vt:lpstr>
    </vt:vector>
  </TitlesOfParts>
  <Company>European Garage Equipment Association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Financial Situation EGEA</dc:title>
  <dc:creator>L.C.C. Andriessen</dc:creator>
  <cp:lastModifiedBy> EGEA</cp:lastModifiedBy>
  <cp:lastPrinted>2014-10-06T09:52:14Z</cp:lastPrinted>
  <dcterms:created xsi:type="dcterms:W3CDTF">2001-01-26T10:14:13Z</dcterms:created>
  <dcterms:modified xsi:type="dcterms:W3CDTF">2014-10-06T15:53:51Z</dcterms:modified>
</cp:coreProperties>
</file>