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105" yWindow="-15" windowWidth="11940" windowHeight="10095"/>
  </bookViews>
  <sheets>
    <sheet name="Draft EGEA Budget 2014" sheetId="13" r:id="rId1"/>
    <sheet name="Draft MS Fees 2013-2014" sheetId="12" r:id="rId2"/>
  </sheets>
  <definedNames>
    <definedName name="_xlnm.Print_Area" localSheetId="0">'Draft EGEA Budget 2014'!$A$1:$Z$71</definedName>
    <definedName name="_xlnm.Print_Area" localSheetId="1">'Draft MS Fees 2013-2014'!#REF!</definedName>
  </definedNames>
  <calcPr calcId="125725"/>
</workbook>
</file>

<file path=xl/calcChain.xml><?xml version="1.0" encoding="utf-8"?>
<calcChain xmlns="http://schemas.openxmlformats.org/spreadsheetml/2006/main">
  <c r="X62" i="13"/>
  <c r="T32"/>
  <c r="T63" s="1"/>
  <c r="X32"/>
  <c r="V63"/>
  <c r="R63"/>
  <c r="V23"/>
  <c r="V65" s="1"/>
  <c r="R23"/>
  <c r="X23"/>
  <c r="T23"/>
  <c r="F27" i="12"/>
  <c r="D27"/>
  <c r="C27"/>
  <c r="E27" s="1"/>
  <c r="O23" i="13"/>
  <c r="E63"/>
  <c r="E23"/>
  <c r="Q23"/>
  <c r="Q63"/>
  <c r="O63"/>
  <c r="O65" s="1"/>
  <c r="C23"/>
  <c r="C63"/>
  <c r="G23"/>
  <c r="G63"/>
  <c r="I23"/>
  <c r="I63"/>
  <c r="K23"/>
  <c r="M23"/>
  <c r="M65" s="1"/>
  <c r="M63"/>
  <c r="K63"/>
  <c r="C65" l="1"/>
  <c r="K65"/>
  <c r="X63"/>
  <c r="X65" s="1"/>
  <c r="Q65"/>
  <c r="T65"/>
  <c r="R65"/>
  <c r="I65"/>
  <c r="E65"/>
  <c r="G65"/>
</calcChain>
</file>

<file path=xl/comments1.xml><?xml version="1.0" encoding="utf-8"?>
<comments xmlns="http://schemas.openxmlformats.org/spreadsheetml/2006/main">
  <authors>
    <author>dummy01</author>
  </authors>
  <commentList>
    <comment ref="G27" authorId="0">
      <text>
        <r>
          <rPr>
            <b/>
            <sz val="8"/>
            <color indexed="81"/>
            <rFont val="Tahoma"/>
            <family val="2"/>
          </rPr>
          <t>10 % increase requested</t>
        </r>
        <r>
          <rPr>
            <sz val="8"/>
            <color indexed="81"/>
            <rFont val="Tahoma"/>
            <family val="2"/>
          </rPr>
          <t xml:space="preserve">
</t>
        </r>
      </text>
    </comment>
    <comment ref="G33" authorId="0">
      <text>
        <r>
          <rPr>
            <sz val="8"/>
            <color indexed="81"/>
            <rFont val="Tahoma"/>
            <family val="2"/>
          </rPr>
          <t>annual basis = 14 days</t>
        </r>
      </text>
    </comment>
  </commentList>
</comments>
</file>

<file path=xl/sharedStrings.xml><?xml version="1.0" encoding="utf-8"?>
<sst xmlns="http://schemas.openxmlformats.org/spreadsheetml/2006/main" count="454" uniqueCount="150">
  <si>
    <t>€</t>
  </si>
  <si>
    <t>RECEIPTS</t>
  </si>
  <si>
    <t>Total Receipts</t>
  </si>
  <si>
    <t>EXPENDITURES</t>
  </si>
  <si>
    <t>Total Expenditures</t>
  </si>
  <si>
    <t>-</t>
  </si>
  <si>
    <t>01/01/06 - 31/12/06</t>
  </si>
  <si>
    <t>Budget 2008</t>
  </si>
  <si>
    <t>Austria - AVL DITEST</t>
  </si>
  <si>
    <t>Belgium -  FMA</t>
  </si>
  <si>
    <t>France - GIEG</t>
  </si>
  <si>
    <t>Germany - ASA</t>
  </si>
  <si>
    <t>Great Britain - GEA</t>
  </si>
  <si>
    <t>Italy - AICA</t>
  </si>
  <si>
    <t>Netherlands - RAI AUTOVAK</t>
  </si>
  <si>
    <t>Norway - ABL</t>
  </si>
  <si>
    <t xml:space="preserve">Spain - AFIBA </t>
  </si>
  <si>
    <t>Switzerland - SAA</t>
  </si>
  <si>
    <t>Total</t>
  </si>
  <si>
    <t>Country/ Member</t>
  </si>
  <si>
    <t>Finland - TKL</t>
  </si>
  <si>
    <t>Balance</t>
  </si>
  <si>
    <t xml:space="preserve">Financial revenues </t>
  </si>
  <si>
    <t>Draft Budget 2009                  (Rev 01)</t>
  </si>
  <si>
    <t>Membership fee to AFCAR</t>
  </si>
  <si>
    <t>Draft Budget 2009                   (Rev 03)</t>
  </si>
  <si>
    <t>Draft Budget 2009                  (Rev 03)</t>
  </si>
  <si>
    <t xml:space="preserve"> Budget 2008       </t>
  </si>
  <si>
    <t>Updated Budget 2008 (Board 14/09/08)</t>
  </si>
  <si>
    <t>Sweden - FVU</t>
  </si>
  <si>
    <t xml:space="preserve">Budget 2010               </t>
  </si>
  <si>
    <t>Poland - STM</t>
  </si>
  <si>
    <t xml:space="preserve">Budget 2009                </t>
  </si>
  <si>
    <t xml:space="preserve">Budget 2009                  </t>
  </si>
  <si>
    <t>Right to Repair Campaign</t>
  </si>
  <si>
    <t>Association donations for EGEA's future develpment</t>
  </si>
  <si>
    <r>
      <t>Other receipts (Automechanika and Autopromotec</t>
    </r>
    <r>
      <rPr>
        <sz val="14"/>
        <rFont val="Arial"/>
        <family val="2"/>
      </rPr>
      <t xml:space="preserve"> (split over 2 years)</t>
    </r>
    <r>
      <rPr>
        <sz val="16"/>
        <rFont val="Arial"/>
        <family val="2"/>
      </rPr>
      <t>)</t>
    </r>
  </si>
  <si>
    <t>CITA Tender - EGEA activities payment as partner of the tender</t>
  </si>
  <si>
    <t>Russia - ARDIS</t>
  </si>
  <si>
    <t>Membership Fees 2013</t>
  </si>
  <si>
    <t>Donations 2013</t>
  </si>
  <si>
    <t>1.</t>
  </si>
  <si>
    <t>2.</t>
  </si>
  <si>
    <t xml:space="preserve">Manpower </t>
  </si>
  <si>
    <t>Comments</t>
  </si>
  <si>
    <t>3.</t>
  </si>
  <si>
    <t>Regular legal expertise/advice</t>
  </si>
  <si>
    <t>4.</t>
  </si>
  <si>
    <t xml:space="preserve">Meetings and travelling expenditures </t>
  </si>
  <si>
    <t>5.</t>
  </si>
  <si>
    <t>7.</t>
  </si>
  <si>
    <t xml:space="preserve">Comments </t>
  </si>
  <si>
    <t xml:space="preserve">Secretariat cost (office rent &amp; charges) </t>
  </si>
  <si>
    <t xml:space="preserve">Communication (telephone, fax, post, internet, IT) </t>
  </si>
  <si>
    <t xml:space="preserve">Bookkeeping </t>
  </si>
  <si>
    <t>Finances</t>
  </si>
  <si>
    <t>2.2</t>
  </si>
  <si>
    <t>3.1</t>
  </si>
  <si>
    <t>3.2</t>
  </si>
  <si>
    <t>Legal expertise</t>
  </si>
  <si>
    <t>5.1</t>
  </si>
  <si>
    <t>5.2</t>
  </si>
  <si>
    <t>Secretariat</t>
  </si>
  <si>
    <t>EGEA meetings (Board and General Assemblies)</t>
  </si>
  <si>
    <t>EGEA Public Relations</t>
  </si>
  <si>
    <t>Public Relations/EGEA profile brochure</t>
  </si>
  <si>
    <t>EU Alliances and International Membership</t>
  </si>
  <si>
    <t>2.3</t>
  </si>
  <si>
    <t>Training and participation to conferences (CITA or technical expert conferences)</t>
  </si>
  <si>
    <t>CEN Membership</t>
  </si>
  <si>
    <t>Draft Membership Fees 2014</t>
  </si>
  <si>
    <t>Draft Donations 2014</t>
  </si>
  <si>
    <t>Membership Fees and Donations 2013 - 2014</t>
  </si>
  <si>
    <t>Translation</t>
  </si>
  <si>
    <t>Contingencies for new PC (software/hardware)</t>
  </si>
  <si>
    <t>1.1</t>
  </si>
  <si>
    <t>1.2</t>
  </si>
  <si>
    <t>1.3</t>
  </si>
  <si>
    <t>1.4</t>
  </si>
  <si>
    <t>2.1</t>
  </si>
  <si>
    <t>4.1</t>
  </si>
  <si>
    <t>7.1</t>
  </si>
  <si>
    <t>7.2</t>
  </si>
  <si>
    <t xml:space="preserve">Technical expert (50%): Retainer +  travelling to Brussels
</t>
  </si>
  <si>
    <t xml:space="preserve">Continuation of work with KPMG on VAT optimisation </t>
  </si>
  <si>
    <t xml:space="preserve">   </t>
  </si>
  <si>
    <t xml:space="preserve">     </t>
  </si>
  <si>
    <t>Organisation of EGEA Working Groups + Travelling cost (Secretariat/Technical Advisor): Cost for attending meetings in Brussels (Commission, EP etc.) and of Working Groups. Cost for attending meetings outside of Brussels (e.g. VSG)</t>
  </si>
  <si>
    <t>PROJECT FINANCING</t>
  </si>
  <si>
    <t>WG6 - Suspension testing - EU wide solution</t>
  </si>
  <si>
    <t>WG9 - EGEA MAC Specifications</t>
  </si>
  <si>
    <t>WG10 - Standard for vehicle test equipment network</t>
  </si>
  <si>
    <t>WG7 - Statistics Wolk &amp; Leoprechting</t>
  </si>
  <si>
    <t>CITA Tender - EGEA activities payment as partner of the tender (Neil 50%)</t>
  </si>
  <si>
    <t>Neil</t>
  </si>
  <si>
    <t>EGEA Website/Mail (Maintenance of EGEA Website, domain name, secretariat email address)</t>
  </si>
  <si>
    <t>Translations to be paid by those who need it</t>
  </si>
  <si>
    <t>Projects managed separately</t>
  </si>
  <si>
    <t>Donation 2014 from ASA</t>
  </si>
  <si>
    <t>Membership fees</t>
  </si>
  <si>
    <t>Donation to cover buffer expenses or reserves (together with EGEA label funding, total donation amount from ASA  is 30,000€)</t>
  </si>
  <si>
    <t>EGEA trademark licensing</t>
  </si>
  <si>
    <t>WG2 - Follow-up actions on legal Memo</t>
  </si>
  <si>
    <r>
      <t xml:space="preserve">Draft  Budget 2014  with successfully collected funds from WGs via national associations </t>
    </r>
    <r>
      <rPr>
        <b/>
        <u/>
        <sz val="16"/>
        <rFont val="Arial"/>
        <family val="2"/>
      </rPr>
      <t>(without VAT)</t>
    </r>
  </si>
  <si>
    <r>
      <t xml:space="preserve">Draft  Budget 2014  with successfully collected funds from WGs via national associations  
</t>
    </r>
    <r>
      <rPr>
        <b/>
        <u/>
        <sz val="16"/>
        <rFont val="Arial"/>
        <family val="2"/>
      </rPr>
      <t>(incl. VAT)</t>
    </r>
  </si>
  <si>
    <t>The Board decided not to allocate any budget for training and conferences for 2014</t>
  </si>
  <si>
    <t>Contingencies for investigation with KPMG on how to save VAT for EGEA</t>
  </si>
  <si>
    <t>6.</t>
  </si>
  <si>
    <t>6.1</t>
  </si>
  <si>
    <t>6.2</t>
  </si>
  <si>
    <t>6.3</t>
  </si>
  <si>
    <t xml:space="preserve">EGEA is already member of CEN, condition to participate in CEN WGs. </t>
  </si>
  <si>
    <t xml:space="preserve">WG1 - Lifts </t>
  </si>
  <si>
    <t>WG2 projects (Euro 5 Study, Euro 5 Guidance Paper, VSG)</t>
  </si>
  <si>
    <t>WG1 - Lifts</t>
  </si>
  <si>
    <t>To be decided by the Board and the GA</t>
  </si>
  <si>
    <t xml:space="preserve">Board proposes to the GA to have the donation merged with the fees. Russia have after first year the normal fee to pay. Basic Fee must cover basic secretariat cost. Projects are financed by the donations and separate mentioned. </t>
  </si>
  <si>
    <t>WG1 - Lifts manpower</t>
  </si>
  <si>
    <t>EGEA Projects + Manpower Secretariat</t>
  </si>
  <si>
    <t>WG10 - manpower</t>
  </si>
  <si>
    <t>WG6 - manpower</t>
  </si>
  <si>
    <t>VAT on WGs manpower</t>
  </si>
  <si>
    <t>12,500 by Automechanika and 5,000 by Autopromotec</t>
  </si>
  <si>
    <t>Assumption: no income in 2014. Incomes to start in 2015
400€/year fee per member company; 1,000€/year fee per non-member company. Possible income 20,000 €/year</t>
  </si>
  <si>
    <t>WG2 (Euro 5 Study, Euro 5 Guidance Paper, VSG)</t>
  </si>
  <si>
    <t>Funds to be collected by WG6/national associations. Assumption: outsourced services + 8 days EVH + 8 days NP</t>
  </si>
  <si>
    <t>Funds to be collected by WG10/national associations. Assumption: outsourced services + 4 SG. + 4 days EVH + 4 days NP</t>
  </si>
  <si>
    <r>
      <t xml:space="preserve">Draft  Budget 2014  </t>
    </r>
    <r>
      <rPr>
        <b/>
        <sz val="16"/>
        <color indexed="10"/>
        <rFont val="Arial"/>
        <family val="2"/>
      </rPr>
      <t>without</t>
    </r>
    <r>
      <rPr>
        <b/>
        <sz val="16"/>
        <rFont val="Arial"/>
        <family val="2"/>
      </rPr>
      <t xml:space="preserve"> suppl. project funding 
</t>
    </r>
    <r>
      <rPr>
        <b/>
        <u/>
        <sz val="16"/>
        <rFont val="Arial"/>
        <family val="2"/>
      </rPr>
      <t>(without VAT)</t>
    </r>
  </si>
  <si>
    <r>
      <t xml:space="preserve">Draft  Budget 2014  </t>
    </r>
    <r>
      <rPr>
        <b/>
        <sz val="16"/>
        <color indexed="10"/>
        <rFont val="Arial"/>
        <family val="2"/>
      </rPr>
      <t>without</t>
    </r>
    <r>
      <rPr>
        <b/>
        <sz val="16"/>
        <rFont val="Arial"/>
        <family val="2"/>
      </rPr>
      <t xml:space="preserve"> suppl. project funding 
</t>
    </r>
    <r>
      <rPr>
        <b/>
        <u/>
        <sz val="16"/>
        <rFont val="Arial"/>
        <family val="2"/>
      </rPr>
      <t>(incl. VAT)</t>
    </r>
  </si>
  <si>
    <t>Outsourced services</t>
  </si>
  <si>
    <t>Assumption: 8 days EVH + 8 days NP</t>
  </si>
  <si>
    <t>Assumption: 4 days SG. + 4 days EVH + 4 days NP</t>
  </si>
  <si>
    <t>,</t>
  </si>
  <si>
    <t>Budget t.b.d.</t>
  </si>
  <si>
    <t>8.2</t>
  </si>
  <si>
    <t>8.3</t>
  </si>
  <si>
    <t>8.4</t>
  </si>
  <si>
    <t>8.5</t>
  </si>
  <si>
    <t>8.6</t>
  </si>
  <si>
    <t>8.7</t>
  </si>
  <si>
    <t>8.8</t>
  </si>
  <si>
    <t>8.9</t>
  </si>
  <si>
    <t>According to  "Hosting Cost" offer</t>
  </si>
  <si>
    <t>8.</t>
  </si>
  <si>
    <t>assumption</t>
  </si>
  <si>
    <r>
      <rPr>
        <b/>
        <sz val="16"/>
        <color rgb="FFFF0000"/>
        <rFont val="Arial"/>
        <family val="2"/>
      </rPr>
      <t>Comment from the Secretariat:</t>
    </r>
    <r>
      <rPr>
        <sz val="16"/>
        <color rgb="FFFF0000"/>
        <rFont val="Arial"/>
        <family val="2"/>
      </rPr>
      <t xml:space="preserve"> this activity should be borne by EGEA as association
</t>
    </r>
  </si>
  <si>
    <t>EGEA Office Secretary General, Senior Policy Manager, Secretariat Support (office &amp; association management/ lobbying activities/finance/communications/monitoring EU affairs/ECSS co-management/PTI for WG2/organisation of working group meetings)</t>
  </si>
  <si>
    <t>As decided during last Board meeting on 14/11/2013</t>
  </si>
  <si>
    <t>covered for regular follow up</t>
  </si>
  <si>
    <r>
      <t xml:space="preserve">Draft EGEA Budget 2014  </t>
    </r>
    <r>
      <rPr>
        <b/>
        <sz val="24"/>
        <color indexed="18"/>
        <rFont val="Arial"/>
        <family val="2"/>
      </rPr>
      <t>(version dated 14th November 2013)</t>
    </r>
  </si>
</sst>
</file>

<file path=xl/styles.xml><?xml version="1.0" encoding="utf-8"?>
<styleSheet xmlns="http://schemas.openxmlformats.org/spreadsheetml/2006/main">
  <numFmts count="5">
    <numFmt numFmtId="43" formatCode="_-* #,##0.00\ _€_-;\-* #,##0.00\ _€_-;_-* &quot;-&quot;??\ _€_-;_-@_-"/>
    <numFmt numFmtId="164" formatCode="_-* #,##0.00\ _B_F_-;\-* #,##0.00\ _B_F_-;_-* &quot;-&quot;??\ _B_F_-;_-@_-"/>
    <numFmt numFmtId="165" formatCode="_-* #,##0\ _B_F_-;\-* #,##0\ _B_F_-;_-* &quot;-&quot;??\ _B_F_-;_-@_-"/>
    <numFmt numFmtId="166" formatCode="#,##0.00\ &quot;€&quot;"/>
    <numFmt numFmtId="167" formatCode="#,##0.00_ ;[Red]\-#,##0.00\ "/>
  </numFmts>
  <fonts count="43">
    <font>
      <sz val="10"/>
      <name val="Arial"/>
    </font>
    <font>
      <sz val="10"/>
      <name val="Arial"/>
      <family val="2"/>
    </font>
    <font>
      <b/>
      <sz val="16"/>
      <name val="Arial"/>
      <family val="2"/>
    </font>
    <font>
      <sz val="8"/>
      <color indexed="81"/>
      <name val="Tahoma"/>
      <family val="2"/>
    </font>
    <font>
      <b/>
      <sz val="8"/>
      <color indexed="81"/>
      <name val="Tahoma"/>
      <family val="2"/>
    </font>
    <font>
      <sz val="10"/>
      <name val="Arial"/>
      <family val="2"/>
    </font>
    <font>
      <sz val="18"/>
      <color indexed="18"/>
      <name val="Arial"/>
      <family val="2"/>
    </font>
    <font>
      <sz val="9"/>
      <name val="Arial"/>
      <family val="2"/>
    </font>
    <font>
      <sz val="8"/>
      <name val="Arial"/>
      <family val="2"/>
    </font>
    <font>
      <b/>
      <sz val="12"/>
      <name val="Arial"/>
      <family val="2"/>
    </font>
    <font>
      <sz val="12"/>
      <name val="Arial"/>
      <family val="2"/>
    </font>
    <font>
      <b/>
      <sz val="24"/>
      <color indexed="18"/>
      <name val="Arial"/>
      <family val="2"/>
    </font>
    <font>
      <sz val="12"/>
      <name val="Arial"/>
      <family val="2"/>
    </font>
    <font>
      <b/>
      <sz val="12"/>
      <name val="Arial"/>
      <family val="2"/>
    </font>
    <font>
      <sz val="16"/>
      <name val="Arial"/>
      <family val="2"/>
    </font>
    <font>
      <b/>
      <sz val="18"/>
      <name val="Arial"/>
      <family val="2"/>
    </font>
    <font>
      <sz val="18"/>
      <name val="Arial"/>
      <family val="2"/>
    </font>
    <font>
      <sz val="10"/>
      <color indexed="18"/>
      <name val="Arial"/>
      <family val="2"/>
    </font>
    <font>
      <sz val="10"/>
      <color indexed="18"/>
      <name val="Arial"/>
      <family val="2"/>
    </font>
    <font>
      <sz val="12"/>
      <color indexed="10"/>
      <name val="Arial"/>
      <family val="2"/>
    </font>
    <font>
      <b/>
      <sz val="18"/>
      <color indexed="62"/>
      <name val="Arial"/>
      <family val="2"/>
    </font>
    <font>
      <sz val="14"/>
      <name val="Arial"/>
      <family val="2"/>
    </font>
    <font>
      <b/>
      <sz val="14"/>
      <name val="Arial"/>
      <family val="2"/>
    </font>
    <font>
      <sz val="11"/>
      <name val="Arial"/>
      <family val="2"/>
    </font>
    <font>
      <sz val="10"/>
      <color indexed="10"/>
      <name val="Arial"/>
      <family val="2"/>
    </font>
    <font>
      <sz val="16"/>
      <color indexed="10"/>
      <name val="Arial"/>
      <family val="2"/>
    </font>
    <font>
      <b/>
      <u/>
      <sz val="16"/>
      <name val="Arial"/>
      <family val="2"/>
    </font>
    <font>
      <b/>
      <sz val="14"/>
      <color indexed="18"/>
      <name val="Arial"/>
      <family val="2"/>
    </font>
    <font>
      <b/>
      <sz val="16"/>
      <color indexed="10"/>
      <name val="Arial"/>
      <family val="2"/>
    </font>
    <font>
      <b/>
      <sz val="26"/>
      <color indexed="18"/>
      <name val="Arial"/>
      <family val="2"/>
    </font>
    <font>
      <b/>
      <sz val="22"/>
      <name val="Arial"/>
      <family val="2"/>
    </font>
    <font>
      <sz val="16"/>
      <color rgb="FF0070C0"/>
      <name val="Arial"/>
      <family val="2"/>
    </font>
    <font>
      <sz val="10"/>
      <color rgb="FFFF0000"/>
      <name val="Arial"/>
      <family val="2"/>
    </font>
    <font>
      <sz val="16"/>
      <color rgb="FFFF0000"/>
      <name val="Arial"/>
      <family val="2"/>
    </font>
    <font>
      <b/>
      <sz val="16"/>
      <color rgb="FF0070C0"/>
      <name val="Arial"/>
      <family val="2"/>
    </font>
    <font>
      <sz val="16"/>
      <color rgb="FF00B050"/>
      <name val="Arial"/>
      <family val="2"/>
    </font>
    <font>
      <sz val="10"/>
      <color rgb="FF00B050"/>
      <name val="Arial"/>
      <family val="2"/>
    </font>
    <font>
      <sz val="14"/>
      <color rgb="FF00B050"/>
      <name val="Arial"/>
      <family val="2"/>
    </font>
    <font>
      <b/>
      <sz val="16"/>
      <color rgb="FF002060"/>
      <name val="Arial"/>
      <family val="2"/>
    </font>
    <font>
      <sz val="14"/>
      <color rgb="FFFF0000"/>
      <name val="Arial"/>
      <family val="2"/>
    </font>
    <font>
      <b/>
      <u/>
      <sz val="16"/>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indexed="9"/>
        <bgColor indexed="64"/>
      </patternFill>
    </fill>
    <fill>
      <patternFill patternType="solid">
        <fgColor rgb="FFCCFF99"/>
        <bgColor indexed="64"/>
      </patternFill>
    </fill>
    <fill>
      <patternFill patternType="solid">
        <fgColor rgb="FFFFCC99"/>
        <bgColor indexed="64"/>
      </patternFill>
    </fill>
  </fills>
  <borders count="53">
    <border>
      <left/>
      <right/>
      <top/>
      <bottom/>
      <diagonal/>
    </border>
    <border>
      <left/>
      <right/>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s>
  <cellStyleXfs count="2">
    <xf numFmtId="0" fontId="0" fillId="0" borderId="0"/>
    <xf numFmtId="164" fontId="1" fillId="0" borderId="0" applyFont="0" applyFill="0" applyBorder="0" applyAlignment="0" applyProtection="0"/>
  </cellStyleXfs>
  <cellXfs count="346">
    <xf numFmtId="0" fontId="0" fillId="0" borderId="0" xfId="0"/>
    <xf numFmtId="0" fontId="5" fillId="0" borderId="0" xfId="0" applyFont="1"/>
    <xf numFmtId="0" fontId="5" fillId="0" borderId="0" xfId="0" applyFont="1" applyFill="1"/>
    <xf numFmtId="164" fontId="5" fillId="0" borderId="0" xfId="1" applyFont="1" applyFill="1"/>
    <xf numFmtId="0" fontId="0" fillId="0" borderId="0" xfId="0" applyBorder="1"/>
    <xf numFmtId="0" fontId="12" fillId="0" borderId="0" xfId="0" applyFont="1" applyFill="1"/>
    <xf numFmtId="43" fontId="13" fillId="0" borderId="0" xfId="0" applyNumberFormat="1" applyFont="1" applyFill="1" applyBorder="1"/>
    <xf numFmtId="0" fontId="12" fillId="0" borderId="0" xfId="0" applyFont="1" applyFill="1" applyBorder="1"/>
    <xf numFmtId="0" fontId="5" fillId="0" borderId="0" xfId="0" applyFont="1" applyAlignment="1">
      <alignment vertical="center"/>
    </xf>
    <xf numFmtId="164" fontId="5" fillId="0" borderId="0" xfId="1" applyFont="1"/>
    <xf numFmtId="0" fontId="5" fillId="0" borderId="0" xfId="0" applyFont="1" applyAlignment="1">
      <alignment horizontal="center"/>
    </xf>
    <xf numFmtId="0" fontId="5" fillId="0" borderId="0" xfId="0" applyFont="1" applyAlignment="1">
      <alignment vertical="top" wrapText="1"/>
    </xf>
    <xf numFmtId="49" fontId="5" fillId="0" borderId="0" xfId="0" applyNumberFormat="1" applyFont="1" applyAlignment="1">
      <alignment horizontal="center"/>
    </xf>
    <xf numFmtId="0" fontId="2" fillId="0" borderId="0" xfId="0" applyFont="1" applyAlignment="1">
      <alignment vertical="center"/>
    </xf>
    <xf numFmtId="49" fontId="5" fillId="0" borderId="0" xfId="0" applyNumberFormat="1" applyFont="1" applyFill="1"/>
    <xf numFmtId="0" fontId="5" fillId="0" borderId="0" xfId="0" applyFont="1" applyAlignment="1"/>
    <xf numFmtId="0" fontId="5" fillId="0" borderId="0" xfId="0" applyFont="1" applyFill="1" applyAlignment="1"/>
    <xf numFmtId="0" fontId="0" fillId="0" borderId="0" xfId="0" applyFill="1"/>
    <xf numFmtId="0" fontId="2" fillId="0" borderId="0" xfId="0" applyFont="1" applyFill="1"/>
    <xf numFmtId="0" fontId="6" fillId="0" borderId="0" xfId="0" applyFont="1" applyFill="1" applyAlignment="1">
      <alignment horizontal="left"/>
    </xf>
    <xf numFmtId="0" fontId="0" fillId="0" borderId="0" xfId="0" applyFill="1" applyBorder="1"/>
    <xf numFmtId="0" fontId="16" fillId="0" borderId="0" xfId="0" applyFont="1" applyFill="1" applyAlignment="1">
      <alignment horizontal="left"/>
    </xf>
    <xf numFmtId="0" fontId="18" fillId="0" borderId="0" xfId="0" applyFont="1"/>
    <xf numFmtId="0" fontId="5" fillId="0" borderId="0" xfId="0" applyFont="1" applyAlignment="1">
      <alignment vertical="center" wrapText="1"/>
    </xf>
    <xf numFmtId="0" fontId="17" fillId="0" borderId="0" xfId="0" applyFont="1" applyFill="1" applyAlignment="1">
      <alignment horizontal="left"/>
    </xf>
    <xf numFmtId="43" fontId="2" fillId="0" borderId="1" xfId="0" applyNumberFormat="1" applyFont="1" applyFill="1" applyBorder="1"/>
    <xf numFmtId="0" fontId="14" fillId="0" borderId="1" xfId="0" applyFont="1" applyFill="1" applyBorder="1"/>
    <xf numFmtId="164" fontId="14" fillId="0" borderId="1" xfId="1" applyFont="1" applyFill="1" applyBorder="1"/>
    <xf numFmtId="0" fontId="14" fillId="0" borderId="1" xfId="0" applyFont="1" applyFill="1" applyBorder="1" applyAlignment="1"/>
    <xf numFmtId="0" fontId="14" fillId="0" borderId="1" xfId="0" applyFont="1" applyBorder="1"/>
    <xf numFmtId="0" fontId="14" fillId="0" borderId="1" xfId="0" applyFont="1" applyBorder="1" applyAlignment="1">
      <alignment horizontal="center"/>
    </xf>
    <xf numFmtId="49" fontId="14" fillId="0" borderId="1" xfId="0" applyNumberFormat="1" applyFont="1" applyBorder="1" applyAlignment="1">
      <alignment horizontal="center"/>
    </xf>
    <xf numFmtId="0" fontId="14" fillId="0" borderId="2" xfId="0" applyFont="1" applyFill="1" applyBorder="1"/>
    <xf numFmtId="0" fontId="14" fillId="0" borderId="3" xfId="0" applyFont="1" applyFill="1" applyBorder="1"/>
    <xf numFmtId="0" fontId="14" fillId="0" borderId="4" xfId="0" applyFont="1" applyFill="1" applyBorder="1"/>
    <xf numFmtId="164" fontId="14" fillId="0" borderId="0" xfId="1" applyFont="1" applyFill="1" applyBorder="1"/>
    <xf numFmtId="164" fontId="14" fillId="0" borderId="0" xfId="1" applyFont="1" applyFill="1" applyBorder="1" applyAlignment="1"/>
    <xf numFmtId="0" fontId="14" fillId="0" borderId="3" xfId="0" applyFont="1" applyBorder="1" applyAlignment="1">
      <alignment horizontal="center"/>
    </xf>
    <xf numFmtId="0" fontId="14" fillId="0" borderId="0" xfId="0" applyFont="1"/>
    <xf numFmtId="49" fontId="14" fillId="0" borderId="0" xfId="0" applyNumberFormat="1" applyFont="1" applyAlignment="1">
      <alignment horizontal="center"/>
    </xf>
    <xf numFmtId="0" fontId="14" fillId="0" borderId="2" xfId="0" applyFont="1" applyFill="1" applyBorder="1" applyAlignment="1">
      <alignment vertical="center"/>
    </xf>
    <xf numFmtId="164" fontId="14" fillId="0" borderId="3" xfId="1" applyNumberFormat="1" applyFont="1" applyFill="1" applyBorder="1" applyAlignment="1">
      <alignment vertical="center"/>
    </xf>
    <xf numFmtId="164" fontId="14" fillId="0" borderId="4" xfId="1" applyNumberFormat="1" applyFont="1" applyFill="1" applyBorder="1" applyAlignment="1">
      <alignment horizontal="center" vertical="center"/>
    </xf>
    <xf numFmtId="164" fontId="14" fillId="0" borderId="0" xfId="1" applyFont="1" applyFill="1" applyBorder="1" applyAlignment="1">
      <alignment vertical="center"/>
    </xf>
    <xf numFmtId="0" fontId="14" fillId="0" borderId="5" xfId="0" applyFont="1" applyFill="1" applyBorder="1" applyAlignment="1">
      <alignment horizontal="center" vertical="center"/>
    </xf>
    <xf numFmtId="164" fontId="14" fillId="0" borderId="3" xfId="1" applyFont="1" applyFill="1" applyBorder="1" applyAlignment="1">
      <alignment vertical="center"/>
    </xf>
    <xf numFmtId="0" fontId="14" fillId="0" borderId="3" xfId="0" applyFont="1" applyFill="1" applyBorder="1" applyAlignment="1">
      <alignment horizontal="center" vertical="center"/>
    </xf>
    <xf numFmtId="164" fontId="14" fillId="0" borderId="5" xfId="1" applyFont="1" applyFill="1" applyBorder="1" applyAlignment="1">
      <alignment horizontal="right" vertical="center"/>
    </xf>
    <xf numFmtId="0" fontId="14" fillId="0" borderId="3" xfId="0" applyFont="1" applyFill="1" applyBorder="1" applyAlignment="1">
      <alignment horizontal="center"/>
    </xf>
    <xf numFmtId="0" fontId="14" fillId="0" borderId="2" xfId="0" applyFont="1" applyFill="1" applyBorder="1" applyAlignment="1">
      <alignment vertical="center" wrapText="1"/>
    </xf>
    <xf numFmtId="164" fontId="14" fillId="0" borderId="3" xfId="1" applyNumberFormat="1" applyFont="1" applyFill="1" applyBorder="1" applyAlignment="1">
      <alignment horizontal="center" vertical="center" wrapText="1"/>
    </xf>
    <xf numFmtId="164" fontId="14" fillId="0" borderId="4" xfId="1" applyNumberFormat="1" applyFont="1" applyFill="1" applyBorder="1" applyAlignment="1">
      <alignment horizontal="center" vertical="center" wrapText="1"/>
    </xf>
    <xf numFmtId="164" fontId="14" fillId="0" borderId="0" xfId="1" applyFont="1" applyFill="1" applyBorder="1" applyAlignment="1">
      <alignment vertical="center" wrapText="1"/>
    </xf>
    <xf numFmtId="0" fontId="14" fillId="0" borderId="5" xfId="0" applyFont="1" applyFill="1" applyBorder="1" applyAlignment="1">
      <alignment horizontal="center" vertical="center" wrapText="1"/>
    </xf>
    <xf numFmtId="164" fontId="14" fillId="0" borderId="3" xfId="1" applyFont="1" applyFill="1" applyBorder="1" applyAlignment="1">
      <alignment horizontal="center" vertical="center" wrapText="1"/>
    </xf>
    <xf numFmtId="0" fontId="14" fillId="0" borderId="3" xfId="0" applyFont="1" applyFill="1" applyBorder="1" applyAlignment="1">
      <alignment horizontal="center" vertical="center" wrapText="1"/>
    </xf>
    <xf numFmtId="164" fontId="14" fillId="0" borderId="5" xfId="1" applyFont="1" applyFill="1" applyBorder="1" applyAlignment="1">
      <alignment horizontal="center" vertical="center" wrapText="1"/>
    </xf>
    <xf numFmtId="164" fontId="14" fillId="0" borderId="5" xfId="1" applyFont="1" applyFill="1" applyBorder="1" applyAlignment="1">
      <alignment vertical="center"/>
    </xf>
    <xf numFmtId="0" fontId="14" fillId="0" borderId="6" xfId="0" applyFont="1" applyFill="1" applyBorder="1"/>
    <xf numFmtId="0" fontId="14" fillId="0" borderId="7" xfId="0" applyFont="1" applyFill="1" applyBorder="1"/>
    <xf numFmtId="0" fontId="14" fillId="0" borderId="8" xfId="0" applyFont="1" applyFill="1" applyBorder="1" applyAlignment="1">
      <alignment horizontal="center"/>
    </xf>
    <xf numFmtId="0" fontId="14" fillId="0" borderId="6" xfId="0" applyFont="1" applyFill="1" applyBorder="1" applyAlignment="1">
      <alignment horizontal="center"/>
    </xf>
    <xf numFmtId="164" fontId="14" fillId="0" borderId="8" xfId="1" applyFont="1" applyFill="1" applyBorder="1" applyAlignment="1">
      <alignment horizontal="center"/>
    </xf>
    <xf numFmtId="0" fontId="14" fillId="0" borderId="0" xfId="0" applyFont="1" applyFill="1"/>
    <xf numFmtId="164" fontId="14" fillId="0" borderId="0" xfId="1" applyFont="1" applyFill="1"/>
    <xf numFmtId="0" fontId="14" fillId="0" borderId="0" xfId="0" applyFont="1" applyFill="1" applyBorder="1"/>
    <xf numFmtId="164" fontId="14" fillId="0" borderId="0" xfId="1" applyFont="1" applyFill="1" applyAlignment="1"/>
    <xf numFmtId="0" fontId="14" fillId="0" borderId="6" xfId="0" applyFont="1" applyBorder="1" applyAlignment="1">
      <alignment horizontal="center"/>
    </xf>
    <xf numFmtId="164" fontId="14" fillId="0" borderId="0" xfId="1" applyFont="1" applyFill="1" applyBorder="1" applyAlignment="1">
      <alignment horizontal="center"/>
    </xf>
    <xf numFmtId="164" fontId="14" fillId="0" borderId="4" xfId="1" applyFont="1" applyFill="1" applyBorder="1" applyAlignment="1">
      <alignment vertical="center"/>
    </xf>
    <xf numFmtId="164" fontId="14" fillId="0" borderId="3" xfId="1" applyFont="1" applyFill="1" applyBorder="1" applyAlignment="1">
      <alignment horizontal="center" vertical="center"/>
    </xf>
    <xf numFmtId="164" fontId="14" fillId="0" borderId="5" xfId="1" applyFont="1" applyBorder="1" applyAlignment="1">
      <alignment vertical="center"/>
    </xf>
    <xf numFmtId="0" fontId="14" fillId="0" borderId="10" xfId="0" applyFont="1" applyFill="1" applyBorder="1"/>
    <xf numFmtId="164" fontId="14" fillId="0" borderId="7" xfId="1" applyFont="1" applyFill="1" applyBorder="1" applyAlignment="1"/>
    <xf numFmtId="0" fontId="14" fillId="0" borderId="8" xfId="0" applyFont="1" applyBorder="1"/>
    <xf numFmtId="0" fontId="14" fillId="0" borderId="6" xfId="0" applyFont="1" applyBorder="1"/>
    <xf numFmtId="0" fontId="14" fillId="0" borderId="8" xfId="0" applyFont="1" applyBorder="1" applyAlignment="1">
      <alignment horizontal="center"/>
    </xf>
    <xf numFmtId="0" fontId="14" fillId="0" borderId="0" xfId="0" applyFont="1" applyFill="1" applyBorder="1" applyAlignment="1">
      <alignment horizontal="center"/>
    </xf>
    <xf numFmtId="0" fontId="14" fillId="0" borderId="0" xfId="0" applyFont="1" applyBorder="1" applyAlignment="1">
      <alignment horizontal="center"/>
    </xf>
    <xf numFmtId="0" fontId="14" fillId="0" borderId="0" xfId="0" applyFont="1" applyBorder="1"/>
    <xf numFmtId="49" fontId="14" fillId="0" borderId="0" xfId="0" applyNumberFormat="1" applyFont="1" applyBorder="1" applyAlignment="1">
      <alignment horizontal="center"/>
    </xf>
    <xf numFmtId="0" fontId="14" fillId="0" borderId="0" xfId="0" applyFont="1" applyFill="1" applyAlignment="1"/>
    <xf numFmtId="49" fontId="14" fillId="0" borderId="0" xfId="0" applyNumberFormat="1" applyFont="1" applyFill="1"/>
    <xf numFmtId="49" fontId="2" fillId="0" borderId="0" xfId="0" applyNumberFormat="1" applyFont="1" applyFill="1"/>
    <xf numFmtId="0" fontId="14" fillId="0" borderId="11" xfId="0" applyFont="1" applyFill="1" applyBorder="1" applyAlignment="1">
      <alignment horizontal="center" vertical="center" wrapText="1"/>
    </xf>
    <xf numFmtId="0" fontId="14" fillId="0" borderId="0" xfId="0" applyFont="1" applyFill="1" applyAlignment="1">
      <alignment horizontal="center"/>
    </xf>
    <xf numFmtId="49" fontId="14" fillId="0" borderId="0" xfId="0" applyNumberFormat="1" applyFont="1" applyFill="1" applyAlignment="1">
      <alignment horizontal="center"/>
    </xf>
    <xf numFmtId="0" fontId="13" fillId="0" borderId="0" xfId="0" applyFont="1" applyFill="1"/>
    <xf numFmtId="166" fontId="10" fillId="0" borderId="0" xfId="1" applyNumberFormat="1" applyFont="1" applyFill="1" applyBorder="1" applyAlignment="1">
      <alignment horizontal="right" vertical="center"/>
    </xf>
    <xf numFmtId="166" fontId="10" fillId="0" borderId="0" xfId="1" applyNumberFormat="1" applyFont="1" applyFill="1" applyBorder="1" applyAlignment="1">
      <alignment vertical="center"/>
    </xf>
    <xf numFmtId="166" fontId="19" fillId="0" borderId="0" xfId="1" applyNumberFormat="1" applyFont="1" applyFill="1" applyBorder="1" applyAlignment="1">
      <alignment horizontal="right" vertical="center"/>
    </xf>
    <xf numFmtId="166" fontId="9" fillId="0" borderId="0" xfId="1" applyNumberFormat="1" applyFont="1" applyFill="1" applyBorder="1" applyAlignment="1">
      <alignment horizontal="right" vertical="center"/>
    </xf>
    <xf numFmtId="164" fontId="14" fillId="0" borderId="2" xfId="1" applyFont="1" applyFill="1" applyBorder="1" applyAlignment="1">
      <alignment horizontal="right" vertical="center"/>
    </xf>
    <xf numFmtId="164" fontId="14" fillId="0" borderId="2" xfId="1" applyFont="1" applyFill="1" applyBorder="1" applyAlignment="1">
      <alignment vertical="center"/>
    </xf>
    <xf numFmtId="0" fontId="11" fillId="0" borderId="0" xfId="0" applyFont="1" applyAlignment="1">
      <alignment horizontal="center"/>
    </xf>
    <xf numFmtId="165" fontId="14" fillId="0" borderId="4" xfId="1" applyNumberFormat="1" applyFont="1" applyFill="1" applyBorder="1" applyAlignment="1">
      <alignment horizontal="center" vertical="center" wrapText="1"/>
    </xf>
    <xf numFmtId="164" fontId="14" fillId="0" borderId="3" xfId="1" applyNumberFormat="1" applyFont="1" applyFill="1" applyBorder="1" applyAlignment="1">
      <alignment vertical="center" wrapText="1"/>
    </xf>
    <xf numFmtId="164" fontId="14" fillId="0" borderId="0" xfId="1" applyFont="1" applyBorder="1" applyAlignment="1">
      <alignment vertical="center"/>
    </xf>
    <xf numFmtId="0" fontId="14" fillId="0" borderId="4" xfId="0" applyFont="1" applyFill="1" applyBorder="1" applyAlignment="1">
      <alignment horizontal="center" vertical="center" wrapText="1"/>
    </xf>
    <xf numFmtId="164" fontId="14" fillId="0" borderId="5" xfId="1" applyFont="1" applyFill="1" applyBorder="1" applyAlignment="1">
      <alignment vertical="center" wrapText="1"/>
    </xf>
    <xf numFmtId="164" fontId="14" fillId="0" borderId="3" xfId="1" applyFont="1" applyFill="1" applyBorder="1" applyAlignment="1">
      <alignment vertical="center" wrapText="1"/>
    </xf>
    <xf numFmtId="164" fontId="14" fillId="0" borderId="3" xfId="1" applyNumberFormat="1" applyFont="1" applyFill="1" applyBorder="1" applyAlignment="1">
      <alignment horizontal="center" vertical="center"/>
    </xf>
    <xf numFmtId="0" fontId="14" fillId="0" borderId="3" xfId="0" applyFont="1" applyFill="1" applyBorder="1" applyAlignment="1">
      <alignment vertical="center"/>
    </xf>
    <xf numFmtId="164" fontId="2" fillId="0" borderId="3" xfId="0" applyNumberFormat="1" applyFont="1" applyFill="1" applyBorder="1" applyAlignment="1">
      <alignment vertical="center"/>
    </xf>
    <xf numFmtId="164" fontId="2" fillId="0" borderId="4" xfId="0" applyNumberFormat="1" applyFont="1" applyFill="1" applyBorder="1" applyAlignment="1">
      <alignment vertical="center"/>
    </xf>
    <xf numFmtId="164" fontId="2" fillId="0" borderId="4" xfId="1" applyFont="1" applyFill="1" applyBorder="1" applyAlignment="1">
      <alignment vertical="center"/>
    </xf>
    <xf numFmtId="0" fontId="2" fillId="0" borderId="5" xfId="0" applyFont="1" applyFill="1" applyBorder="1" applyAlignment="1">
      <alignment horizontal="center" vertical="center"/>
    </xf>
    <xf numFmtId="164" fontId="2" fillId="0" borderId="3" xfId="1" applyFont="1" applyFill="1" applyBorder="1" applyAlignment="1">
      <alignment horizontal="center" vertical="center"/>
    </xf>
    <xf numFmtId="0" fontId="2" fillId="0" borderId="3" xfId="0" applyFont="1" applyFill="1" applyBorder="1" applyAlignment="1">
      <alignment horizontal="center" vertical="center"/>
    </xf>
    <xf numFmtId="0" fontId="2" fillId="0" borderId="14" xfId="0" applyFont="1" applyFill="1" applyBorder="1" applyAlignment="1">
      <alignment vertical="center"/>
    </xf>
    <xf numFmtId="164" fontId="2" fillId="0" borderId="5" xfId="1" applyFont="1" applyFill="1" applyBorder="1" applyAlignment="1">
      <alignment vertical="center"/>
    </xf>
    <xf numFmtId="164" fontId="2" fillId="0" borderId="0" xfId="1" applyFont="1" applyFill="1" applyBorder="1" applyAlignment="1">
      <alignment horizontal="center" vertical="center"/>
    </xf>
    <xf numFmtId="164" fontId="2" fillId="0" borderId="5" xfId="1" applyFont="1" applyFill="1" applyBorder="1" applyAlignment="1">
      <alignment horizontal="center" vertical="center"/>
    </xf>
    <xf numFmtId="0" fontId="5" fillId="0" borderId="0" xfId="0" applyFont="1" applyAlignment="1">
      <alignment horizontal="left" indent="4"/>
    </xf>
    <xf numFmtId="164" fontId="14" fillId="0" borderId="4" xfId="1" applyFont="1" applyFill="1" applyBorder="1" applyAlignment="1">
      <alignment vertical="center" wrapText="1"/>
    </xf>
    <xf numFmtId="164" fontId="14" fillId="0" borderId="5" xfId="1" applyFont="1" applyFill="1" applyBorder="1" applyAlignment="1">
      <alignment horizontal="center" vertical="center"/>
    </xf>
    <xf numFmtId="164" fontId="14" fillId="0" borderId="0" xfId="1" applyFont="1" applyFill="1" applyAlignment="1">
      <alignment vertical="center"/>
    </xf>
    <xf numFmtId="164" fontId="14" fillId="0" borderId="2" xfId="1" applyFont="1" applyFill="1" applyBorder="1" applyAlignment="1">
      <alignment horizontal="center" vertical="center"/>
    </xf>
    <xf numFmtId="164" fontId="12" fillId="0" borderId="0" xfId="1" applyFont="1" applyFill="1" applyBorder="1"/>
    <xf numFmtId="0" fontId="12" fillId="0" borderId="0" xfId="0" applyFont="1" applyFill="1" applyBorder="1" applyAlignment="1"/>
    <xf numFmtId="0" fontId="12" fillId="0" borderId="0" xfId="0" applyFont="1" applyBorder="1"/>
    <xf numFmtId="0" fontId="12" fillId="0" borderId="0" xfId="0" applyFont="1" applyBorder="1" applyAlignment="1">
      <alignment horizontal="center"/>
    </xf>
    <xf numFmtId="0" fontId="5" fillId="0" borderId="0" xfId="0" applyFont="1" applyBorder="1"/>
    <xf numFmtId="49" fontId="5" fillId="0" borderId="0" xfId="0" applyNumberFormat="1" applyFont="1" applyBorder="1" applyAlignment="1">
      <alignment horizontal="center"/>
    </xf>
    <xf numFmtId="0" fontId="21" fillId="0" borderId="0" xfId="0" applyFont="1" applyFill="1"/>
    <xf numFmtId="0" fontId="21" fillId="0" borderId="0" xfId="0" applyFont="1" applyFill="1" applyAlignment="1">
      <alignment horizontal="left"/>
    </xf>
    <xf numFmtId="0" fontId="21" fillId="0" borderId="0" xfId="0" applyFont="1"/>
    <xf numFmtId="0" fontId="17" fillId="0" borderId="0" xfId="0" applyFont="1" applyFill="1"/>
    <xf numFmtId="166" fontId="10" fillId="0" borderId="16" xfId="1" applyNumberFormat="1" applyFont="1" applyFill="1" applyBorder="1" applyAlignment="1">
      <alignment vertical="center"/>
    </xf>
    <xf numFmtId="166" fontId="10" fillId="0" borderId="17" xfId="1" applyNumberFormat="1" applyFont="1" applyFill="1" applyBorder="1" applyAlignment="1">
      <alignment vertical="center"/>
    </xf>
    <xf numFmtId="166" fontId="10" fillId="0" borderId="18" xfId="1" applyNumberFormat="1" applyFont="1" applyFill="1" applyBorder="1" applyAlignment="1">
      <alignment vertical="center"/>
    </xf>
    <xf numFmtId="0" fontId="10" fillId="0" borderId="16" xfId="0" applyFont="1" applyFill="1" applyBorder="1"/>
    <xf numFmtId="0" fontId="10" fillId="0" borderId="17" xfId="0" applyFont="1" applyFill="1" applyBorder="1"/>
    <xf numFmtId="0" fontId="10" fillId="0" borderId="19" xfId="0" applyFont="1" applyFill="1" applyBorder="1"/>
    <xf numFmtId="166" fontId="9" fillId="0" borderId="20" xfId="0" applyNumberFormat="1" applyFont="1" applyFill="1" applyBorder="1" applyAlignment="1">
      <alignment horizontal="left" vertical="center"/>
    </xf>
    <xf numFmtId="166" fontId="10" fillId="2" borderId="17" xfId="1" applyNumberFormat="1" applyFont="1" applyFill="1" applyBorder="1" applyAlignment="1">
      <alignment vertical="center"/>
    </xf>
    <xf numFmtId="0" fontId="0" fillId="0" borderId="0" xfId="0" applyFill="1" applyBorder="1" applyAlignment="1">
      <alignment horizontal="center" vertical="center"/>
    </xf>
    <xf numFmtId="0" fontId="23" fillId="0" borderId="0" xfId="0" applyFont="1" applyAlignment="1">
      <alignment horizontal="left" indent="4"/>
    </xf>
    <xf numFmtId="43" fontId="23" fillId="0" borderId="0" xfId="0" applyNumberFormat="1" applyFont="1" applyFill="1" applyBorder="1" applyAlignment="1">
      <alignment wrapText="1"/>
    </xf>
    <xf numFmtId="166" fontId="22" fillId="3" borderId="21" xfId="1" applyNumberFormat="1" applyFont="1" applyFill="1" applyBorder="1" applyAlignment="1">
      <alignment horizontal="right" vertical="center"/>
    </xf>
    <xf numFmtId="166" fontId="22" fillId="3" borderId="22" xfId="1" applyNumberFormat="1" applyFont="1" applyFill="1" applyBorder="1" applyAlignment="1">
      <alignment horizontal="right" vertical="center"/>
    </xf>
    <xf numFmtId="0" fontId="14" fillId="0" borderId="3" xfId="0" applyFont="1" applyFill="1" applyBorder="1" applyAlignment="1">
      <alignment vertical="center" wrapText="1"/>
    </xf>
    <xf numFmtId="164" fontId="14" fillId="0" borderId="0" xfId="1" applyNumberFormat="1" applyFont="1" applyFill="1" applyBorder="1" applyAlignment="1">
      <alignment vertical="center"/>
    </xf>
    <xf numFmtId="164" fontId="14" fillId="0" borderId="0" xfId="1" applyNumberFormat="1" applyFont="1" applyFill="1" applyBorder="1" applyAlignment="1">
      <alignment horizontal="center" vertical="center" wrapText="1"/>
    </xf>
    <xf numFmtId="0" fontId="14" fillId="0" borderId="19" xfId="0" applyFont="1" applyFill="1" applyBorder="1" applyAlignment="1">
      <alignment vertical="center"/>
    </xf>
    <xf numFmtId="0" fontId="14" fillId="0" borderId="19" xfId="0" applyFont="1" applyFill="1" applyBorder="1" applyAlignment="1">
      <alignment vertical="center" wrapText="1"/>
    </xf>
    <xf numFmtId="0" fontId="5" fillId="0" borderId="0" xfId="0" applyFont="1" applyFill="1" applyAlignment="1">
      <alignment vertical="center"/>
    </xf>
    <xf numFmtId="0" fontId="5" fillId="0" borderId="19" xfId="0" applyFont="1" applyBorder="1"/>
    <xf numFmtId="0" fontId="5" fillId="0" borderId="19" xfId="0" applyFont="1" applyBorder="1" applyAlignment="1">
      <alignment vertical="top" wrapText="1"/>
    </xf>
    <xf numFmtId="0" fontId="5" fillId="0" borderId="19" xfId="0" applyFont="1" applyBorder="1" applyAlignment="1">
      <alignment vertical="center" wrapText="1"/>
    </xf>
    <xf numFmtId="0" fontId="5" fillId="0" borderId="21" xfId="0" applyFont="1" applyBorder="1"/>
    <xf numFmtId="0" fontId="5" fillId="0" borderId="23" xfId="0" applyFont="1" applyBorder="1"/>
    <xf numFmtId="0" fontId="12" fillId="0" borderId="19" xfId="0" applyFont="1" applyFill="1" applyBorder="1"/>
    <xf numFmtId="164" fontId="14" fillId="0" borderId="14" xfId="1" applyFont="1" applyBorder="1" applyAlignment="1">
      <alignment vertical="center"/>
    </xf>
    <xf numFmtId="164" fontId="14" fillId="0" borderId="14" xfId="1" applyFont="1" applyFill="1" applyBorder="1" applyAlignment="1">
      <alignment vertical="center"/>
    </xf>
    <xf numFmtId="164" fontId="2" fillId="0" borderId="14" xfId="1" applyFont="1" applyFill="1" applyBorder="1" applyAlignment="1">
      <alignment horizontal="center" vertical="center"/>
    </xf>
    <xf numFmtId="0" fontId="14" fillId="0" borderId="10" xfId="0" applyFont="1" applyBorder="1" applyAlignment="1">
      <alignment horizontal="center"/>
    </xf>
    <xf numFmtId="0" fontId="14" fillId="0" borderId="19" xfId="0" applyFont="1" applyFill="1" applyBorder="1" applyAlignment="1">
      <alignment horizontal="left" vertical="center" wrapText="1"/>
    </xf>
    <xf numFmtId="0" fontId="5" fillId="0" borderId="19" xfId="0" applyFont="1" applyFill="1" applyBorder="1" applyAlignment="1">
      <alignment vertical="center" wrapText="1"/>
    </xf>
    <xf numFmtId="0" fontId="5" fillId="0" borderId="0" xfId="0" applyFont="1" applyFill="1" applyAlignment="1">
      <alignment vertical="center" wrapText="1"/>
    </xf>
    <xf numFmtId="165" fontId="14" fillId="0" borderId="4" xfId="1" applyNumberFormat="1" applyFont="1" applyFill="1" applyBorder="1" applyAlignment="1">
      <alignment vertical="center"/>
    </xf>
    <xf numFmtId="0" fontId="14" fillId="0" borderId="5" xfId="0" applyFont="1" applyFill="1" applyBorder="1" applyAlignment="1">
      <alignment vertical="center"/>
    </xf>
    <xf numFmtId="165" fontId="14" fillId="0" borderId="4" xfId="1" applyNumberFormat="1" applyFont="1" applyFill="1" applyBorder="1" applyAlignment="1">
      <alignment vertical="center" wrapText="1"/>
    </xf>
    <xf numFmtId="0" fontId="14" fillId="0" borderId="5" xfId="0" applyFont="1" applyFill="1" applyBorder="1" applyAlignment="1">
      <alignment vertical="center" wrapText="1"/>
    </xf>
    <xf numFmtId="0" fontId="24" fillId="0" borderId="0" xfId="0" applyFont="1" applyAlignment="1">
      <alignment horizontal="center" vertical="center"/>
    </xf>
    <xf numFmtId="0" fontId="25" fillId="0" borderId="0" xfId="0" applyFont="1" applyAlignment="1">
      <alignment horizontal="center" vertical="center"/>
    </xf>
    <xf numFmtId="0" fontId="24" fillId="0" borderId="0" xfId="0" applyFont="1" applyAlignment="1">
      <alignment horizontal="center"/>
    </xf>
    <xf numFmtId="0" fontId="25" fillId="0" borderId="0" xfId="0" applyFont="1" applyAlignment="1">
      <alignment horizontal="center"/>
    </xf>
    <xf numFmtId="166" fontId="22" fillId="4" borderId="21" xfId="1" applyNumberFormat="1" applyFont="1" applyFill="1" applyBorder="1" applyAlignment="1">
      <alignment horizontal="right" vertical="center"/>
    </xf>
    <xf numFmtId="166" fontId="22" fillId="4" borderId="22" xfId="1" applyNumberFormat="1" applyFont="1" applyFill="1" applyBorder="1" applyAlignment="1">
      <alignment horizontal="right" vertical="center"/>
    </xf>
    <xf numFmtId="166" fontId="10" fillId="0" borderId="24" xfId="1" applyNumberFormat="1" applyFont="1" applyFill="1" applyBorder="1" applyAlignment="1">
      <alignment vertical="center"/>
    </xf>
    <xf numFmtId="0" fontId="10" fillId="0" borderId="18" xfId="0" applyFont="1" applyFill="1" applyBorder="1"/>
    <xf numFmtId="0" fontId="26" fillId="0" borderId="2" xfId="0" applyFont="1" applyFill="1" applyBorder="1" applyAlignment="1">
      <alignment vertical="center" wrapText="1"/>
    </xf>
    <xf numFmtId="0" fontId="22" fillId="0" borderId="0" xfId="0" applyFont="1" applyAlignment="1">
      <alignment vertical="center"/>
    </xf>
    <xf numFmtId="0" fontId="21" fillId="0" borderId="0" xfId="0" applyFont="1" applyAlignment="1">
      <alignment vertical="center"/>
    </xf>
    <xf numFmtId="0" fontId="27" fillId="0" borderId="0" xfId="0" applyFont="1" applyAlignment="1">
      <alignment horizontal="center" vertical="center"/>
    </xf>
    <xf numFmtId="0" fontId="21" fillId="0" borderId="0" xfId="0" applyFont="1" applyFill="1" applyAlignment="1">
      <alignment vertical="center"/>
    </xf>
    <xf numFmtId="0" fontId="21" fillId="0" borderId="0" xfId="0" applyFont="1" applyFill="1" applyAlignment="1">
      <alignment vertical="center" wrapText="1"/>
    </xf>
    <xf numFmtId="0" fontId="22" fillId="0" borderId="0" xfId="0" applyFont="1" applyFill="1" applyAlignment="1">
      <alignment vertical="center"/>
    </xf>
    <xf numFmtId="0" fontId="22" fillId="0" borderId="0" xfId="0" applyFont="1" applyFill="1" applyAlignment="1">
      <alignment vertical="center" wrapText="1"/>
    </xf>
    <xf numFmtId="0" fontId="26" fillId="0" borderId="2" xfId="0" applyFont="1" applyFill="1" applyBorder="1" applyAlignment="1">
      <alignment vertical="center"/>
    </xf>
    <xf numFmtId="0" fontId="32" fillId="0" borderId="19" xfId="0" applyFont="1" applyBorder="1" applyAlignment="1">
      <alignment vertical="center"/>
    </xf>
    <xf numFmtId="0" fontId="32" fillId="0" borderId="19" xfId="0" applyFont="1" applyFill="1" applyBorder="1" applyAlignment="1">
      <alignment vertical="center"/>
    </xf>
    <xf numFmtId="0" fontId="33" fillId="0" borderId="19" xfId="0" applyFont="1" applyFill="1" applyBorder="1" applyAlignment="1">
      <alignment horizontal="left" vertical="center" wrapText="1"/>
    </xf>
    <xf numFmtId="0" fontId="32" fillId="0" borderId="19" xfId="0" applyFont="1" applyFill="1" applyBorder="1" applyAlignment="1">
      <alignment vertical="center" wrapText="1"/>
    </xf>
    <xf numFmtId="167" fontId="34" fillId="0" borderId="2" xfId="1" applyNumberFormat="1" applyFont="1" applyFill="1" applyBorder="1" applyAlignment="1">
      <alignment horizontal="center" vertical="center"/>
    </xf>
    <xf numFmtId="0" fontId="31" fillId="0" borderId="25" xfId="0" applyFont="1" applyBorder="1" applyAlignment="1">
      <alignment horizontal="center"/>
    </xf>
    <xf numFmtId="0" fontId="31" fillId="0" borderId="6" xfId="0" applyFont="1" applyBorder="1" applyAlignment="1">
      <alignment horizontal="center" vertical="center"/>
    </xf>
    <xf numFmtId="0" fontId="31" fillId="0" borderId="6" xfId="0" applyFont="1" applyBorder="1" applyAlignment="1">
      <alignment horizontal="center"/>
    </xf>
    <xf numFmtId="164" fontId="35" fillId="0" borderId="2" xfId="1" applyFont="1" applyFill="1" applyBorder="1" applyAlignment="1">
      <alignment horizontal="center" vertical="center"/>
    </xf>
    <xf numFmtId="0" fontId="36" fillId="0" borderId="0" xfId="0" applyFont="1"/>
    <xf numFmtId="0" fontId="35" fillId="0" borderId="25" xfId="0" applyFont="1" applyBorder="1" applyAlignment="1">
      <alignment horizontal="center"/>
    </xf>
    <xf numFmtId="0" fontId="37" fillId="0" borderId="0" xfId="0" applyFont="1" applyFill="1" applyAlignment="1">
      <alignment vertical="center"/>
    </xf>
    <xf numFmtId="164" fontId="35" fillId="0" borderId="0" xfId="1" applyNumberFormat="1" applyFont="1" applyFill="1" applyBorder="1" applyAlignment="1">
      <alignment vertical="center"/>
    </xf>
    <xf numFmtId="164" fontId="35" fillId="0" borderId="4" xfId="1" applyNumberFormat="1" applyFont="1" applyFill="1" applyBorder="1" applyAlignment="1">
      <alignment horizontal="center" vertical="center"/>
    </xf>
    <xf numFmtId="164" fontId="35" fillId="0" borderId="0" xfId="1" applyFont="1" applyFill="1" applyBorder="1" applyAlignment="1">
      <alignment vertical="center"/>
    </xf>
    <xf numFmtId="0" fontId="35" fillId="0" borderId="5" xfId="0" applyFont="1" applyFill="1" applyBorder="1" applyAlignment="1">
      <alignment horizontal="center" vertical="center"/>
    </xf>
    <xf numFmtId="164" fontId="35" fillId="0" borderId="3" xfId="1" applyFont="1" applyFill="1" applyBorder="1" applyAlignment="1">
      <alignment horizontal="center" vertical="center"/>
    </xf>
    <xf numFmtId="0" fontId="35" fillId="0" borderId="3" xfId="0" applyFont="1" applyFill="1" applyBorder="1" applyAlignment="1">
      <alignment horizontal="center" vertical="center"/>
    </xf>
    <xf numFmtId="164" fontId="35" fillId="0" borderId="5" xfId="1" applyFont="1" applyFill="1" applyBorder="1" applyAlignment="1">
      <alignment horizontal="center" vertical="center"/>
    </xf>
    <xf numFmtId="0" fontId="36" fillId="0" borderId="0" xfId="0" applyFont="1" applyAlignment="1">
      <alignment vertical="center"/>
    </xf>
    <xf numFmtId="0" fontId="37" fillId="0" borderId="0" xfId="0" applyFont="1" applyFill="1" applyAlignment="1">
      <alignment vertical="center" wrapText="1"/>
    </xf>
    <xf numFmtId="167" fontId="38" fillId="0" borderId="2" xfId="1" applyNumberFormat="1" applyFont="1" applyFill="1" applyBorder="1" applyAlignment="1">
      <alignment horizontal="center" vertical="center"/>
    </xf>
    <xf numFmtId="0" fontId="14" fillId="0" borderId="0" xfId="0" applyFont="1" applyAlignment="1">
      <alignment vertical="center" wrapText="1"/>
    </xf>
    <xf numFmtId="0" fontId="5" fillId="0" borderId="19" xfId="0" applyFont="1" applyBorder="1" applyAlignment="1">
      <alignment vertical="center"/>
    </xf>
    <xf numFmtId="0" fontId="2" fillId="0" borderId="26" xfId="0" applyFont="1" applyFill="1" applyBorder="1" applyAlignment="1">
      <alignment horizontal="center" vertical="center" wrapText="1"/>
    </xf>
    <xf numFmtId="0" fontId="2" fillId="0" borderId="27" xfId="0" quotePrefix="1"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6" xfId="0" applyFont="1" applyFill="1" applyBorder="1" applyAlignment="1">
      <alignment vertical="center" wrapText="1"/>
    </xf>
    <xf numFmtId="0" fontId="2" fillId="0" borderId="27" xfId="0" applyFont="1" applyBorder="1" applyAlignment="1">
      <alignment vertical="center" wrapText="1"/>
    </xf>
    <xf numFmtId="0" fontId="2" fillId="0" borderId="26" xfId="0" applyFont="1" applyBorder="1" applyAlignment="1">
      <alignment vertical="center"/>
    </xf>
    <xf numFmtId="0" fontId="2" fillId="0"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34" fillId="0" borderId="26" xfId="0" applyFont="1" applyBorder="1" applyAlignment="1">
      <alignment horizontal="center" vertical="center"/>
    </xf>
    <xf numFmtId="0" fontId="2" fillId="0" borderId="26" xfId="0" applyFont="1" applyBorder="1" applyAlignment="1">
      <alignment horizontal="center" vertical="center"/>
    </xf>
    <xf numFmtId="0" fontId="33" fillId="0" borderId="19" xfId="0" applyFont="1" applyFill="1" applyBorder="1" applyAlignment="1">
      <alignment vertical="center" wrapText="1"/>
    </xf>
    <xf numFmtId="0" fontId="14" fillId="0" borderId="30" xfId="0" applyFont="1" applyFill="1" applyBorder="1" applyAlignment="1">
      <alignment vertical="center"/>
    </xf>
    <xf numFmtId="0" fontId="14" fillId="0" borderId="31" xfId="0" applyFont="1" applyFill="1" applyBorder="1" applyAlignment="1">
      <alignment vertical="center"/>
    </xf>
    <xf numFmtId="0" fontId="14" fillId="0" borderId="32" xfId="0" applyFont="1" applyFill="1" applyBorder="1" applyAlignment="1">
      <alignment vertical="center"/>
    </xf>
    <xf numFmtId="164" fontId="14" fillId="0" borderId="33" xfId="1" applyFont="1" applyFill="1" applyBorder="1" applyAlignment="1">
      <alignment vertical="center"/>
    </xf>
    <xf numFmtId="0" fontId="14" fillId="0" borderId="33" xfId="0" applyFont="1" applyFill="1" applyBorder="1" applyAlignment="1">
      <alignment horizontal="center" vertical="center"/>
    </xf>
    <xf numFmtId="164" fontId="14" fillId="0" borderId="31" xfId="1" applyFont="1" applyFill="1" applyBorder="1" applyAlignment="1">
      <alignment horizontal="center" vertical="center"/>
    </xf>
    <xf numFmtId="164" fontId="14" fillId="0" borderId="32" xfId="1" applyFont="1" applyFill="1" applyBorder="1" applyAlignment="1">
      <alignment vertical="center"/>
    </xf>
    <xf numFmtId="0" fontId="14" fillId="0" borderId="34" xfId="0" applyFont="1" applyBorder="1" applyAlignment="1">
      <alignment horizontal="center" vertical="center"/>
    </xf>
    <xf numFmtId="0" fontId="14" fillId="0" borderId="31" xfId="0" applyFont="1" applyFill="1" applyBorder="1" applyAlignment="1">
      <alignment horizontal="center" vertical="center"/>
    </xf>
    <xf numFmtId="0" fontId="14" fillId="0" borderId="33" xfId="0" applyFont="1" applyBorder="1" applyAlignment="1">
      <alignment horizontal="center" vertical="center"/>
    </xf>
    <xf numFmtId="0" fontId="14" fillId="0" borderId="30" xfId="0" applyFont="1" applyBorder="1" applyAlignment="1">
      <alignment horizontal="center" vertical="center"/>
    </xf>
    <xf numFmtId="0" fontId="31" fillId="0" borderId="35" xfId="0" applyFont="1" applyBorder="1" applyAlignment="1">
      <alignment horizontal="center" vertical="center"/>
    </xf>
    <xf numFmtId="0" fontId="31" fillId="0" borderId="31" xfId="0" applyFont="1" applyFill="1" applyBorder="1" applyAlignment="1">
      <alignment horizontal="center" vertical="center"/>
    </xf>
    <xf numFmtId="0" fontId="35" fillId="0" borderId="35" xfId="0" applyFont="1" applyBorder="1" applyAlignment="1">
      <alignment horizontal="center" vertical="center"/>
    </xf>
    <xf numFmtId="0" fontId="2" fillId="0" borderId="29" xfId="0" applyFont="1" applyFill="1" applyBorder="1" applyAlignment="1">
      <alignment vertical="center"/>
    </xf>
    <xf numFmtId="164" fontId="2" fillId="0" borderId="26" xfId="0" applyNumberFormat="1" applyFont="1" applyFill="1" applyBorder="1" applyAlignment="1">
      <alignment vertical="center"/>
    </xf>
    <xf numFmtId="164" fontId="2" fillId="0" borderId="36" xfId="0" applyNumberFormat="1" applyFont="1" applyFill="1" applyBorder="1" applyAlignment="1">
      <alignment vertical="center"/>
    </xf>
    <xf numFmtId="164" fontId="2" fillId="0" borderId="36" xfId="1" applyFont="1" applyFill="1" applyBorder="1" applyAlignment="1">
      <alignment vertical="center"/>
    </xf>
    <xf numFmtId="0" fontId="2" fillId="0" borderId="27" xfId="0" applyFont="1" applyFill="1" applyBorder="1" applyAlignment="1">
      <alignment horizontal="center" vertical="center"/>
    </xf>
    <xf numFmtId="164" fontId="2" fillId="0" borderId="26" xfId="1" applyFont="1" applyFill="1" applyBorder="1" applyAlignment="1">
      <alignment horizontal="center" vertical="center"/>
    </xf>
    <xf numFmtId="164" fontId="2" fillId="0" borderId="37" xfId="0" applyNumberFormat="1" applyFont="1" applyBorder="1" applyAlignment="1">
      <alignment horizontal="center" vertical="center"/>
    </xf>
    <xf numFmtId="0" fontId="2" fillId="0" borderId="26" xfId="0" applyFont="1" applyFill="1" applyBorder="1" applyAlignment="1">
      <alignment horizontal="center" vertical="center"/>
    </xf>
    <xf numFmtId="164" fontId="2" fillId="0" borderId="28" xfId="0" applyNumberFormat="1" applyFont="1" applyBorder="1" applyAlignment="1">
      <alignment horizontal="center" vertical="center"/>
    </xf>
    <xf numFmtId="164" fontId="2" fillId="0" borderId="29" xfId="0" applyNumberFormat="1" applyFont="1" applyBorder="1" applyAlignment="1">
      <alignment horizontal="center" vertical="center"/>
    </xf>
    <xf numFmtId="0" fontId="5" fillId="0" borderId="20" xfId="0" applyFont="1" applyBorder="1"/>
    <xf numFmtId="0" fontId="14" fillId="0" borderId="19" xfId="0" applyFont="1" applyBorder="1" applyAlignment="1">
      <alignment vertical="center" wrapText="1"/>
    </xf>
    <xf numFmtId="0" fontId="2" fillId="0" borderId="20" xfId="0" applyFont="1" applyFill="1" applyBorder="1" applyAlignment="1">
      <alignment vertical="center"/>
    </xf>
    <xf numFmtId="164" fontId="2" fillId="0" borderId="37" xfId="0" applyNumberFormat="1" applyFont="1" applyFill="1" applyBorder="1" applyAlignment="1">
      <alignment horizontal="center" vertical="center"/>
    </xf>
    <xf numFmtId="164" fontId="2" fillId="0" borderId="36" xfId="0" applyNumberFormat="1" applyFont="1" applyFill="1" applyBorder="1" applyAlignment="1">
      <alignment horizontal="center" vertical="center"/>
    </xf>
    <xf numFmtId="164" fontId="2" fillId="0" borderId="37" xfId="1" applyFont="1" applyFill="1" applyBorder="1" applyAlignment="1">
      <alignment vertical="center"/>
    </xf>
    <xf numFmtId="164" fontId="2" fillId="0" borderId="27" xfId="1" applyFont="1" applyFill="1" applyBorder="1" applyAlignment="1">
      <alignment horizontal="center" vertical="center"/>
    </xf>
    <xf numFmtId="164" fontId="2" fillId="0" borderId="29" xfId="1" applyFont="1" applyFill="1" applyBorder="1" applyAlignment="1">
      <alignment horizontal="center" vertical="center"/>
    </xf>
    <xf numFmtId="0" fontId="2" fillId="0" borderId="38" xfId="0" applyFont="1" applyFill="1" applyBorder="1" applyAlignment="1">
      <alignment horizontal="center" vertical="center"/>
    </xf>
    <xf numFmtId="0" fontId="2" fillId="2" borderId="26" xfId="0" applyFont="1" applyFill="1" applyBorder="1" applyAlignment="1">
      <alignment horizontal="center" vertical="center" wrapText="1"/>
    </xf>
    <xf numFmtId="0" fontId="2" fillId="2" borderId="27" xfId="0" quotePrefix="1"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6" xfId="0" applyFont="1" applyFill="1" applyBorder="1" applyAlignment="1">
      <alignment vertical="center" wrapText="1"/>
    </xf>
    <xf numFmtId="0" fontId="2" fillId="2" borderId="26" xfId="0" quotePrefix="1" applyFont="1" applyFill="1" applyBorder="1" applyAlignment="1">
      <alignment horizontal="center" vertical="center" wrapText="1"/>
    </xf>
    <xf numFmtId="0" fontId="2" fillId="0" borderId="38" xfId="0" quotePrefix="1"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14" fillId="0" borderId="14" xfId="0" applyFont="1" applyFill="1" applyBorder="1" applyAlignment="1">
      <alignment vertical="center" wrapText="1"/>
    </xf>
    <xf numFmtId="164" fontId="14" fillId="0" borderId="45" xfId="1" applyNumberFormat="1" applyFont="1" applyFill="1" applyBorder="1" applyAlignment="1">
      <alignment horizontal="center" vertical="center" wrapText="1"/>
    </xf>
    <xf numFmtId="165" fontId="14" fillId="0" borderId="46" xfId="1" applyNumberFormat="1" applyFont="1" applyFill="1" applyBorder="1" applyAlignment="1">
      <alignment horizontal="center" vertical="center" wrapText="1"/>
    </xf>
    <xf numFmtId="164" fontId="14" fillId="0" borderId="46" xfId="1" applyFont="1" applyFill="1" applyBorder="1" applyAlignment="1">
      <alignment vertical="center"/>
    </xf>
    <xf numFmtId="0" fontId="14" fillId="0" borderId="47" xfId="0" applyFont="1" applyFill="1" applyBorder="1" applyAlignment="1">
      <alignment horizontal="center" vertical="center" wrapText="1"/>
    </xf>
    <xf numFmtId="164" fontId="14" fillId="0" borderId="45" xfId="1" applyFont="1" applyFill="1" applyBorder="1" applyAlignment="1">
      <alignment horizontal="center" vertical="center"/>
    </xf>
    <xf numFmtId="0" fontId="14" fillId="0" borderId="45" xfId="0" applyFont="1" applyFill="1" applyBorder="1" applyAlignment="1">
      <alignment horizontal="center" vertical="center" wrapText="1"/>
    </xf>
    <xf numFmtId="164" fontId="14" fillId="0" borderId="48" xfId="1" applyFont="1" applyFill="1" applyBorder="1" applyAlignment="1">
      <alignment vertical="center"/>
    </xf>
    <xf numFmtId="164" fontId="14" fillId="0" borderId="49" xfId="1" applyFont="1" applyFill="1" applyBorder="1" applyAlignment="1">
      <alignment horizontal="center" vertical="center"/>
    </xf>
    <xf numFmtId="0" fontId="14" fillId="0" borderId="17" xfId="0" applyFont="1" applyFill="1" applyBorder="1" applyAlignment="1">
      <alignment vertical="center" wrapText="1"/>
    </xf>
    <xf numFmtId="0" fontId="30" fillId="2" borderId="20" xfId="0" applyFont="1" applyFill="1" applyBorder="1" applyAlignment="1">
      <alignment vertical="center" wrapText="1"/>
    </xf>
    <xf numFmtId="0" fontId="30" fillId="2" borderId="29" xfId="0" applyFont="1" applyFill="1" applyBorder="1" applyAlignment="1">
      <alignment vertical="center"/>
    </xf>
    <xf numFmtId="164" fontId="14" fillId="0" borderId="2" xfId="1" applyFont="1" applyFill="1" applyBorder="1" applyAlignment="1">
      <alignment horizontal="center" vertical="center"/>
    </xf>
    <xf numFmtId="0" fontId="14" fillId="0" borderId="11" xfId="0" applyFont="1" applyFill="1" applyBorder="1" applyAlignment="1">
      <alignment horizontal="center" vertical="center"/>
    </xf>
    <xf numFmtId="164" fontId="14" fillId="0" borderId="2" xfId="1" applyFont="1" applyFill="1" applyBorder="1" applyAlignment="1">
      <alignment horizontal="center" vertical="center"/>
    </xf>
    <xf numFmtId="0" fontId="1" fillId="0" borderId="0" xfId="0" applyFont="1" applyAlignment="1">
      <alignment horizontal="center" vertical="center" wrapText="1"/>
    </xf>
    <xf numFmtId="0" fontId="39" fillId="0" borderId="0" xfId="0" applyFont="1" applyFill="1" applyAlignment="1">
      <alignment vertical="center"/>
    </xf>
    <xf numFmtId="0" fontId="40" fillId="0" borderId="19" xfId="0" applyFont="1" applyFill="1" applyBorder="1" applyAlignment="1">
      <alignment vertical="center"/>
    </xf>
    <xf numFmtId="164" fontId="33" fillId="0" borderId="0" xfId="1" applyNumberFormat="1" applyFont="1" applyFill="1" applyBorder="1" applyAlignment="1">
      <alignment vertical="center"/>
    </xf>
    <xf numFmtId="164" fontId="33" fillId="0" borderId="4" xfId="1" applyNumberFormat="1" applyFont="1" applyFill="1" applyBorder="1" applyAlignment="1">
      <alignment horizontal="center" vertical="center"/>
    </xf>
    <xf numFmtId="164" fontId="33" fillId="0" borderId="0" xfId="1" applyFont="1" applyFill="1" applyBorder="1" applyAlignment="1">
      <alignment vertical="center"/>
    </xf>
    <xf numFmtId="0" fontId="33" fillId="0" borderId="5" xfId="0" applyFont="1" applyFill="1" applyBorder="1" applyAlignment="1">
      <alignment horizontal="center" vertical="center"/>
    </xf>
    <xf numFmtId="164" fontId="33" fillId="0" borderId="3" xfId="1" applyFont="1" applyFill="1" applyBorder="1" applyAlignment="1">
      <alignment horizontal="center" vertical="center"/>
    </xf>
    <xf numFmtId="0" fontId="33" fillId="0" borderId="3" xfId="0" applyFont="1" applyFill="1" applyBorder="1" applyAlignment="1">
      <alignment horizontal="center" vertical="center"/>
    </xf>
    <xf numFmtId="164" fontId="33" fillId="0" borderId="5" xfId="1" applyFont="1" applyFill="1" applyBorder="1" applyAlignment="1">
      <alignment horizontal="center" vertical="center"/>
    </xf>
    <xf numFmtId="164" fontId="33" fillId="0" borderId="2" xfId="1" applyFont="1" applyFill="1" applyBorder="1" applyAlignment="1">
      <alignment horizontal="center" vertical="center"/>
    </xf>
    <xf numFmtId="0" fontId="33" fillId="0" borderId="11" xfId="0" applyFont="1" applyFill="1" applyBorder="1" applyAlignment="1">
      <alignment horizontal="center" vertical="center"/>
    </xf>
    <xf numFmtId="0" fontId="32" fillId="0" borderId="0" xfId="0" applyFont="1" applyAlignment="1">
      <alignment vertical="center"/>
    </xf>
    <xf numFmtId="0" fontId="33" fillId="0" borderId="11" xfId="0" applyFont="1" applyFill="1" applyBorder="1" applyAlignment="1">
      <alignment horizontal="center" vertical="center" wrapText="1"/>
    </xf>
    <xf numFmtId="0" fontId="33" fillId="0" borderId="19" xfId="0" applyFont="1" applyFill="1" applyBorder="1" applyAlignment="1">
      <alignment vertical="center"/>
    </xf>
    <xf numFmtId="0" fontId="33" fillId="0" borderId="19" xfId="0" applyFont="1" applyBorder="1" applyAlignment="1">
      <alignment vertical="center" wrapText="1"/>
    </xf>
    <xf numFmtId="0" fontId="32" fillId="0" borderId="0" xfId="0" applyFont="1" applyFill="1" applyAlignment="1">
      <alignment vertical="center"/>
    </xf>
    <xf numFmtId="0" fontId="42" fillId="0" borderId="0" xfId="0" applyFont="1" applyFill="1" applyAlignment="1">
      <alignment horizontal="left" vertical="top" wrapText="1"/>
    </xf>
    <xf numFmtId="0" fontId="40" fillId="0" borderId="2" xfId="0" applyFont="1" applyFill="1" applyBorder="1" applyAlignment="1">
      <alignment vertical="center" wrapText="1"/>
    </xf>
    <xf numFmtId="164" fontId="33" fillId="0" borderId="3" xfId="1" applyNumberFormat="1" applyFont="1" applyFill="1" applyBorder="1" applyAlignment="1">
      <alignment horizontal="center" vertical="center" wrapText="1"/>
    </xf>
    <xf numFmtId="165" fontId="33" fillId="0" borderId="4" xfId="1" applyNumberFormat="1" applyFont="1" applyFill="1" applyBorder="1" applyAlignment="1">
      <alignment horizontal="center" vertical="center" wrapText="1"/>
    </xf>
    <xf numFmtId="164" fontId="33" fillId="0" borderId="4" xfId="1" applyFont="1" applyFill="1" applyBorder="1" applyAlignment="1">
      <alignment vertical="center"/>
    </xf>
    <xf numFmtId="0" fontId="33" fillId="0" borderId="5" xfId="0" applyFont="1" applyFill="1" applyBorder="1" applyAlignment="1">
      <alignment horizontal="center" vertical="center" wrapText="1"/>
    </xf>
    <xf numFmtId="0" fontId="33" fillId="0" borderId="3" xfId="0" applyFont="1" applyFill="1" applyBorder="1" applyAlignment="1">
      <alignment horizontal="center" vertical="center" wrapText="1"/>
    </xf>
    <xf numFmtId="164" fontId="33" fillId="0" borderId="14" xfId="1" applyFont="1" applyFill="1" applyBorder="1" applyAlignment="1">
      <alignment vertical="center"/>
    </xf>
    <xf numFmtId="0" fontId="32" fillId="0" borderId="0" xfId="0" applyFont="1" applyAlignment="1">
      <alignment vertical="center" wrapText="1"/>
    </xf>
    <xf numFmtId="0" fontId="32" fillId="0" borderId="0" xfId="0" applyFont="1" applyFill="1" applyAlignment="1">
      <alignment vertical="center" wrapText="1"/>
    </xf>
    <xf numFmtId="0" fontId="33" fillId="0" borderId="16" xfId="0" applyFont="1" applyFill="1" applyBorder="1" applyAlignment="1">
      <alignment vertical="center"/>
    </xf>
    <xf numFmtId="164" fontId="33" fillId="0" borderId="13" xfId="1" applyNumberFormat="1" applyFont="1" applyFill="1" applyBorder="1" applyAlignment="1">
      <alignment horizontal="center" vertical="center" wrapText="1"/>
    </xf>
    <xf numFmtId="165" fontId="33" fillId="0" borderId="12" xfId="1" applyNumberFormat="1" applyFont="1" applyFill="1" applyBorder="1" applyAlignment="1">
      <alignment horizontal="center" vertical="center" wrapText="1"/>
    </xf>
    <xf numFmtId="164" fontId="33" fillId="0" borderId="12" xfId="1" applyFont="1" applyFill="1" applyBorder="1" applyAlignment="1">
      <alignment vertical="center"/>
    </xf>
    <xf numFmtId="0" fontId="33" fillId="0" borderId="9" xfId="0" applyFont="1" applyFill="1" applyBorder="1" applyAlignment="1">
      <alignment horizontal="center" vertical="center" wrapText="1"/>
    </xf>
    <xf numFmtId="164" fontId="33" fillId="0" borderId="13" xfId="1" applyFont="1" applyFill="1" applyBorder="1" applyAlignment="1">
      <alignment horizontal="center" vertical="center"/>
    </xf>
    <xf numFmtId="0" fontId="33" fillId="0" borderId="13" xfId="0" applyFont="1" applyFill="1" applyBorder="1" applyAlignment="1">
      <alignment horizontal="center" vertical="center" wrapText="1"/>
    </xf>
    <xf numFmtId="164" fontId="33" fillId="0" borderId="39" xfId="1" applyFont="1" applyFill="1" applyBorder="1" applyAlignment="1">
      <alignment vertical="center"/>
    </xf>
    <xf numFmtId="164" fontId="33" fillId="0" borderId="15" xfId="1" applyFont="1" applyFill="1" applyBorder="1" applyAlignment="1">
      <alignment horizontal="center" vertical="center"/>
    </xf>
    <xf numFmtId="0" fontId="33" fillId="0" borderId="16" xfId="0" applyFont="1" applyFill="1" applyBorder="1" applyAlignment="1">
      <alignment vertical="center" wrapText="1"/>
    </xf>
    <xf numFmtId="0" fontId="39" fillId="0" borderId="51" xfId="0" applyFont="1" applyFill="1" applyBorder="1" applyAlignment="1">
      <alignment horizontal="left" vertical="center" wrapText="1"/>
    </xf>
    <xf numFmtId="0" fontId="39" fillId="0" borderId="0" xfId="0" applyFont="1" applyFill="1" applyAlignment="1">
      <alignment vertical="center" wrapText="1"/>
    </xf>
    <xf numFmtId="0" fontId="33" fillId="0" borderId="44" xfId="0" applyFont="1" applyFill="1" applyBorder="1" applyAlignment="1">
      <alignment vertical="center" wrapText="1"/>
    </xf>
    <xf numFmtId="164" fontId="33" fillId="0" borderId="40" xfId="1" applyNumberFormat="1" applyFont="1" applyFill="1" applyBorder="1" applyAlignment="1">
      <alignment horizontal="center" vertical="center" wrapText="1"/>
    </xf>
    <xf numFmtId="165" fontId="33" fillId="0" borderId="41" xfId="1" applyNumberFormat="1" applyFont="1" applyFill="1" applyBorder="1" applyAlignment="1">
      <alignment horizontal="center" vertical="center" wrapText="1"/>
    </xf>
    <xf numFmtId="164" fontId="33" fillId="0" borderId="41" xfId="1" applyFont="1" applyFill="1" applyBorder="1" applyAlignment="1">
      <alignment vertical="center"/>
    </xf>
    <xf numFmtId="0" fontId="33" fillId="0" borderId="42" xfId="0" applyFont="1" applyFill="1" applyBorder="1" applyAlignment="1">
      <alignment horizontal="center" vertical="center" wrapText="1"/>
    </xf>
    <xf numFmtId="164" fontId="33" fillId="0" borderId="40" xfId="1" applyFont="1" applyFill="1" applyBorder="1" applyAlignment="1">
      <alignment horizontal="center" vertical="center"/>
    </xf>
    <xf numFmtId="0" fontId="33" fillId="0" borderId="40" xfId="0" applyFont="1" applyFill="1" applyBorder="1" applyAlignment="1">
      <alignment horizontal="center" vertical="center" wrapText="1"/>
    </xf>
    <xf numFmtId="164" fontId="33" fillId="0" borderId="43" xfId="1" applyFont="1" applyFill="1" applyBorder="1" applyAlignment="1">
      <alignment vertical="center"/>
    </xf>
    <xf numFmtId="164" fontId="33" fillId="0" borderId="44" xfId="1" applyFont="1" applyFill="1" applyBorder="1" applyAlignment="1">
      <alignment horizontal="center" vertical="center"/>
    </xf>
    <xf numFmtId="0" fontId="33" fillId="0" borderId="24" xfId="0" applyFont="1" applyFill="1" applyBorder="1" applyAlignment="1">
      <alignment vertical="center" wrapText="1"/>
    </xf>
    <xf numFmtId="0" fontId="33" fillId="0" borderId="15" xfId="0" applyFont="1" applyFill="1" applyBorder="1" applyAlignment="1">
      <alignment vertical="center" wrapText="1"/>
    </xf>
    <xf numFmtId="0" fontId="33" fillId="0" borderId="50" xfId="0" applyFont="1" applyFill="1" applyBorder="1" applyAlignment="1">
      <alignment horizontal="center" vertical="center" wrapText="1"/>
    </xf>
    <xf numFmtId="0" fontId="33" fillId="0" borderId="24" xfId="0" applyFont="1" applyFill="1" applyBorder="1" applyAlignment="1">
      <alignment vertical="center"/>
    </xf>
    <xf numFmtId="0" fontId="39" fillId="0" borderId="51" xfId="0" applyFont="1" applyFill="1" applyBorder="1" applyAlignment="1">
      <alignment horizontal="left" vertical="center" wrapText="1"/>
    </xf>
    <xf numFmtId="164" fontId="14" fillId="0" borderId="2" xfId="1" applyFont="1" applyFill="1" applyBorder="1" applyAlignment="1">
      <alignment horizontal="center" vertical="center"/>
    </xf>
    <xf numFmtId="0" fontId="14" fillId="0" borderId="11" xfId="0" applyFont="1" applyFill="1" applyBorder="1" applyAlignment="1">
      <alignment horizontal="center" vertical="center"/>
    </xf>
    <xf numFmtId="0" fontId="29" fillId="0" borderId="0" xfId="0" applyFont="1" applyAlignment="1">
      <alignment horizontal="center" vertical="center" wrapText="1"/>
    </xf>
    <xf numFmtId="164" fontId="7" fillId="0" borderId="0" xfId="1" applyFont="1" applyFill="1" applyAlignment="1"/>
    <xf numFmtId="0" fontId="7" fillId="0" borderId="0" xfId="0" applyFont="1" applyAlignment="1"/>
    <xf numFmtId="0" fontId="2" fillId="2" borderId="37" xfId="0" quotePrefix="1" applyFont="1" applyFill="1" applyBorder="1" applyAlignment="1">
      <alignment horizontal="center" vertical="center" wrapText="1"/>
    </xf>
    <xf numFmtId="0" fontId="2" fillId="2" borderId="36" xfId="0" quotePrefix="1" applyFont="1" applyFill="1" applyBorder="1" applyAlignment="1">
      <alignment horizontal="center" vertical="center" wrapText="1"/>
    </xf>
    <xf numFmtId="0" fontId="2" fillId="0" borderId="26" xfId="0" quotePrefix="1" applyFont="1" applyFill="1" applyBorder="1" applyAlignment="1">
      <alignment horizontal="center" vertical="center"/>
    </xf>
    <xf numFmtId="0" fontId="2" fillId="0" borderId="36" xfId="0" quotePrefix="1" applyFont="1" applyFill="1" applyBorder="1" applyAlignment="1">
      <alignment horizontal="center" vertical="center"/>
    </xf>
    <xf numFmtId="0" fontId="14" fillId="0" borderId="19" xfId="0" applyFont="1" applyBorder="1" applyAlignment="1">
      <alignment horizontal="left" vertical="center" wrapText="1"/>
    </xf>
    <xf numFmtId="1" fontId="22" fillId="4" borderId="23" xfId="0" applyNumberFormat="1" applyFont="1" applyFill="1" applyBorder="1" applyAlignment="1">
      <alignment horizontal="center" vertical="center" wrapText="1"/>
    </xf>
    <xf numFmtId="0" fontId="21" fillId="4" borderId="21" xfId="0" applyFont="1" applyFill="1" applyBorder="1" applyAlignment="1">
      <alignment horizontal="center" vertical="center" wrapText="1"/>
    </xf>
    <xf numFmtId="1" fontId="22" fillId="4" borderId="21" xfId="0" applyNumberFormat="1" applyFont="1" applyFill="1" applyBorder="1" applyAlignment="1">
      <alignment horizontal="center" vertical="center" wrapText="1"/>
    </xf>
    <xf numFmtId="0" fontId="20" fillId="0" borderId="0" xfId="0" applyFont="1" applyFill="1" applyAlignment="1">
      <alignment horizontal="center" vertical="center" wrapText="1"/>
    </xf>
    <xf numFmtId="0" fontId="15" fillId="0" borderId="0" xfId="0" applyFont="1" applyFill="1" applyAlignment="1">
      <alignment horizontal="left"/>
    </xf>
    <xf numFmtId="0" fontId="16" fillId="0" borderId="0" xfId="0" applyFont="1" applyFill="1" applyAlignment="1">
      <alignment horizontal="left"/>
    </xf>
    <xf numFmtId="0" fontId="9" fillId="0" borderId="52" xfId="0" applyFont="1" applyFill="1" applyBorder="1" applyAlignment="1">
      <alignment horizontal="center" vertical="center" wrapText="1"/>
    </xf>
    <xf numFmtId="0" fontId="10" fillId="0" borderId="18" xfId="0" applyFont="1" applyFill="1" applyBorder="1" applyAlignment="1">
      <alignment horizontal="center" vertical="center" wrapText="1"/>
    </xf>
    <xf numFmtId="1" fontId="22" fillId="3" borderId="23" xfId="0" applyNumberFormat="1" applyFont="1" applyFill="1" applyBorder="1" applyAlignment="1">
      <alignment horizontal="center" vertical="center" wrapText="1"/>
    </xf>
    <xf numFmtId="1" fontId="22" fillId="3" borderId="21" xfId="0" applyNumberFormat="1" applyFont="1" applyFill="1" applyBorder="1" applyAlignment="1">
      <alignment horizontal="center" vertical="center" wrapText="1"/>
    </xf>
    <xf numFmtId="0" fontId="21" fillId="3" borderId="21"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1</xdr:row>
      <xdr:rowOff>85725</xdr:rowOff>
    </xdr:from>
    <xdr:to>
      <xdr:col>1</xdr:col>
      <xdr:colOff>1695450</xdr:colOff>
      <xdr:row>2</xdr:row>
      <xdr:rowOff>771525</xdr:rowOff>
    </xdr:to>
    <xdr:pic>
      <xdr:nvPicPr>
        <xdr:cNvPr id="9851" name="Picture 1" descr="Logo_EGEA"/>
        <xdr:cNvPicPr>
          <a:picLocks noChangeAspect="1" noChangeArrowheads="1"/>
        </xdr:cNvPicPr>
      </xdr:nvPicPr>
      <xdr:blipFill>
        <a:blip xmlns:r="http://schemas.openxmlformats.org/officeDocument/2006/relationships" r:embed="rId1" cstate="print"/>
        <a:srcRect/>
        <a:stretch>
          <a:fillRect/>
        </a:stretch>
      </xdr:blipFill>
      <xdr:spPr bwMode="auto">
        <a:xfrm>
          <a:off x="333375" y="152400"/>
          <a:ext cx="2095500" cy="847725"/>
        </a:xfrm>
        <a:prstGeom prst="rect">
          <a:avLst/>
        </a:prstGeom>
        <a:noFill/>
        <a:ln w="9525">
          <a:noFill/>
          <a:miter lim="800000"/>
          <a:headEnd/>
          <a:tailEnd/>
        </a:ln>
      </xdr:spPr>
    </xdr:pic>
    <xdr:clientData/>
  </xdr:twoCellAnchor>
  <xdr:twoCellAnchor>
    <xdr:from>
      <xdr:col>17</xdr:col>
      <xdr:colOff>190500</xdr:colOff>
      <xdr:row>7</xdr:row>
      <xdr:rowOff>238125</xdr:rowOff>
    </xdr:from>
    <xdr:to>
      <xdr:col>17</xdr:col>
      <xdr:colOff>333375</xdr:colOff>
      <xdr:row>8</xdr:row>
      <xdr:rowOff>1076325</xdr:rowOff>
    </xdr:to>
    <xdr:sp macro="" textlink="">
      <xdr:nvSpPr>
        <xdr:cNvPr id="9852" name="Right Brace 2"/>
        <xdr:cNvSpPr>
          <a:spLocks/>
        </xdr:cNvSpPr>
      </xdr:nvSpPr>
      <xdr:spPr bwMode="auto">
        <a:xfrm>
          <a:off x="6553200" y="3971925"/>
          <a:ext cx="142875" cy="1419225"/>
        </a:xfrm>
        <a:prstGeom prst="rightBrace">
          <a:avLst>
            <a:gd name="adj1" fmla="val 6300"/>
            <a:gd name="adj2" fmla="val 50000"/>
          </a:avLst>
        </a:prstGeom>
        <a:solidFill>
          <a:srgbClr val="FFFFFF"/>
        </a:solidFill>
        <a:ln w="9525" algn="ctr">
          <a:solidFill>
            <a:srgbClr val="000000"/>
          </a:solidFill>
          <a:round/>
          <a:headEnd/>
          <a:tailEnd/>
        </a:ln>
      </xdr:spPr>
    </xdr:sp>
    <xdr:clientData/>
  </xdr:twoCellAnchor>
  <xdr:twoCellAnchor>
    <xdr:from>
      <xdr:col>19</xdr:col>
      <xdr:colOff>219075</xdr:colOff>
      <xdr:row>7</xdr:row>
      <xdr:rowOff>247650</xdr:rowOff>
    </xdr:from>
    <xdr:to>
      <xdr:col>19</xdr:col>
      <xdr:colOff>361950</xdr:colOff>
      <xdr:row>8</xdr:row>
      <xdr:rowOff>1085850</xdr:rowOff>
    </xdr:to>
    <xdr:sp macro="" textlink="">
      <xdr:nvSpPr>
        <xdr:cNvPr id="9853" name="Right Brace 3"/>
        <xdr:cNvSpPr>
          <a:spLocks/>
        </xdr:cNvSpPr>
      </xdr:nvSpPr>
      <xdr:spPr bwMode="auto">
        <a:xfrm>
          <a:off x="9477375" y="3981450"/>
          <a:ext cx="142875" cy="1409700"/>
        </a:xfrm>
        <a:prstGeom prst="rightBrace">
          <a:avLst>
            <a:gd name="adj1" fmla="val 6258"/>
            <a:gd name="adj2" fmla="val 50000"/>
          </a:avLst>
        </a:prstGeom>
        <a:solidFill>
          <a:srgbClr val="FFFFFF"/>
        </a:solidFill>
        <a:ln w="9525" algn="ctr">
          <a:solidFill>
            <a:srgbClr val="000000"/>
          </a:solidFill>
          <a:round/>
          <a:headEnd/>
          <a:tailEnd/>
        </a:ln>
      </xdr:spPr>
    </xdr:sp>
    <xdr:clientData/>
  </xdr:twoCellAnchor>
  <xdr:twoCellAnchor>
    <xdr:from>
      <xdr:col>21</xdr:col>
      <xdr:colOff>161925</xdr:colOff>
      <xdr:row>7</xdr:row>
      <xdr:rowOff>257175</xdr:rowOff>
    </xdr:from>
    <xdr:to>
      <xdr:col>21</xdr:col>
      <xdr:colOff>304800</xdr:colOff>
      <xdr:row>8</xdr:row>
      <xdr:rowOff>1095375</xdr:rowOff>
    </xdr:to>
    <xdr:sp macro="" textlink="">
      <xdr:nvSpPr>
        <xdr:cNvPr id="9854" name="Right Brace 4"/>
        <xdr:cNvSpPr>
          <a:spLocks/>
        </xdr:cNvSpPr>
      </xdr:nvSpPr>
      <xdr:spPr bwMode="auto">
        <a:xfrm>
          <a:off x="12315825" y="3990975"/>
          <a:ext cx="142875" cy="1400175"/>
        </a:xfrm>
        <a:prstGeom prst="rightBrace">
          <a:avLst>
            <a:gd name="adj1" fmla="val 6216"/>
            <a:gd name="adj2" fmla="val 50000"/>
          </a:avLst>
        </a:prstGeom>
        <a:solidFill>
          <a:srgbClr val="FFFFFF"/>
        </a:solidFill>
        <a:ln w="9525" algn="ctr">
          <a:solidFill>
            <a:srgbClr val="000000"/>
          </a:solidFill>
          <a:round/>
          <a:headEnd/>
          <a:tailEnd/>
        </a:ln>
      </xdr:spPr>
    </xdr:sp>
    <xdr:clientData/>
  </xdr:twoCellAnchor>
  <xdr:twoCellAnchor>
    <xdr:from>
      <xdr:col>23</xdr:col>
      <xdr:colOff>123825</xdr:colOff>
      <xdr:row>7</xdr:row>
      <xdr:rowOff>219075</xdr:rowOff>
    </xdr:from>
    <xdr:to>
      <xdr:col>23</xdr:col>
      <xdr:colOff>266700</xdr:colOff>
      <xdr:row>8</xdr:row>
      <xdr:rowOff>1057275</xdr:rowOff>
    </xdr:to>
    <xdr:sp macro="" textlink="">
      <xdr:nvSpPr>
        <xdr:cNvPr id="9855" name="Right Brace 5"/>
        <xdr:cNvSpPr>
          <a:spLocks/>
        </xdr:cNvSpPr>
      </xdr:nvSpPr>
      <xdr:spPr bwMode="auto">
        <a:xfrm>
          <a:off x="15173325" y="3952875"/>
          <a:ext cx="142875" cy="1438275"/>
        </a:xfrm>
        <a:prstGeom prst="rightBrace">
          <a:avLst>
            <a:gd name="adj1" fmla="val 6385"/>
            <a:gd name="adj2" fmla="val 50000"/>
          </a:avLst>
        </a:prstGeom>
        <a:solidFill>
          <a:srgbClr val="FFFFFF"/>
        </a:solidFill>
        <a:ln w="9525" algn="ctr">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9525</xdr:rowOff>
    </xdr:from>
    <xdr:to>
      <xdr:col>1</xdr:col>
      <xdr:colOff>1219200</xdr:colOff>
      <xdr:row>2</xdr:row>
      <xdr:rowOff>0</xdr:rowOff>
    </xdr:to>
    <xdr:pic>
      <xdr:nvPicPr>
        <xdr:cNvPr id="8886" name="Picture 1" descr="Logo_EGEA"/>
        <xdr:cNvPicPr>
          <a:picLocks noChangeAspect="1" noChangeArrowheads="1"/>
        </xdr:cNvPicPr>
      </xdr:nvPicPr>
      <xdr:blipFill>
        <a:blip xmlns:r="http://schemas.openxmlformats.org/officeDocument/2006/relationships" r:embed="rId1" cstate="print"/>
        <a:srcRect/>
        <a:stretch>
          <a:fillRect/>
        </a:stretch>
      </xdr:blipFill>
      <xdr:spPr bwMode="auto">
        <a:xfrm>
          <a:off x="161925" y="9525"/>
          <a:ext cx="1219200" cy="504825"/>
        </a:xfrm>
        <a:prstGeom prst="rect">
          <a:avLst/>
        </a:prstGeom>
        <a:noFill/>
        <a:ln w="9525">
          <a:noFill/>
          <a:miter lim="800000"/>
          <a:headEnd/>
          <a:tailEnd/>
        </a:ln>
      </xdr:spPr>
    </xdr:pic>
    <xdr:clientData/>
  </xdr:twoCellAnchor>
  <xdr:twoCellAnchor editAs="oneCell">
    <xdr:from>
      <xdr:col>1</xdr:col>
      <xdr:colOff>0</xdr:colOff>
      <xdr:row>0</xdr:row>
      <xdr:rowOff>9525</xdr:rowOff>
    </xdr:from>
    <xdr:to>
      <xdr:col>1</xdr:col>
      <xdr:colOff>1219200</xdr:colOff>
      <xdr:row>2</xdr:row>
      <xdr:rowOff>0</xdr:rowOff>
    </xdr:to>
    <xdr:pic>
      <xdr:nvPicPr>
        <xdr:cNvPr id="8887" name="Picture 2" descr="Logo_EGEA"/>
        <xdr:cNvPicPr>
          <a:picLocks noChangeAspect="1" noChangeArrowheads="1"/>
        </xdr:cNvPicPr>
      </xdr:nvPicPr>
      <xdr:blipFill>
        <a:blip xmlns:r="http://schemas.openxmlformats.org/officeDocument/2006/relationships" r:embed="rId1" cstate="print"/>
        <a:srcRect/>
        <a:stretch>
          <a:fillRect/>
        </a:stretch>
      </xdr:blipFill>
      <xdr:spPr bwMode="auto">
        <a:xfrm>
          <a:off x="161925" y="9525"/>
          <a:ext cx="1219200" cy="504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Z155"/>
  <sheetViews>
    <sheetView tabSelected="1" topLeftCell="A28" zoomScale="40" zoomScaleNormal="40" zoomScaleSheetLayoutView="30" workbookViewId="0">
      <selection activeCell="B3" sqref="B3:Z3"/>
    </sheetView>
  </sheetViews>
  <sheetFormatPr defaultColWidth="8.85546875" defaultRowHeight="18"/>
  <cols>
    <col min="1" max="1" width="11" style="174" customWidth="1"/>
    <col min="2" max="2" width="84.28515625" style="1" customWidth="1"/>
    <col min="3" max="3" width="18.28515625" style="1" hidden="1" customWidth="1"/>
    <col min="4" max="4" width="2.7109375" style="1" hidden="1" customWidth="1"/>
    <col min="5" max="5" width="25.42578125" style="9" hidden="1" customWidth="1"/>
    <col min="6" max="6" width="4.42578125" style="1" hidden="1" customWidth="1"/>
    <col min="7" max="7" width="21.42578125" style="1" hidden="1" customWidth="1"/>
    <col min="8" max="8" width="3.42578125" style="1" hidden="1" customWidth="1"/>
    <col min="9" max="9" width="24.140625" style="15" hidden="1" customWidth="1"/>
    <col min="10" max="10" width="6.5703125" style="1" hidden="1" customWidth="1"/>
    <col min="11" max="11" width="24.140625" style="10" hidden="1" customWidth="1"/>
    <col min="12" max="12" width="6.28515625" style="1" hidden="1" customWidth="1"/>
    <col min="13" max="13" width="25.28515625" style="1" hidden="1" customWidth="1"/>
    <col min="14" max="14" width="6.28515625" style="1" hidden="1" customWidth="1"/>
    <col min="15" max="15" width="29.5703125" style="12" hidden="1" customWidth="1"/>
    <col min="16" max="16" width="7.28515625" style="1" hidden="1" customWidth="1"/>
    <col min="17" max="17" width="30.28515625" style="1" hidden="1" customWidth="1"/>
    <col min="18" max="18" width="33.7109375" style="1" hidden="1" customWidth="1"/>
    <col min="19" max="19" width="9.7109375" style="164" hidden="1" customWidth="1"/>
    <col min="20" max="20" width="33.7109375" style="1" hidden="1" customWidth="1"/>
    <col min="21" max="21" width="9.7109375" style="166" customWidth="1"/>
    <col min="22" max="22" width="33.7109375" style="190" customWidth="1"/>
    <col min="23" max="23" width="9.7109375" style="166" customWidth="1"/>
    <col min="24" max="24" width="33.7109375" style="190" customWidth="1"/>
    <col min="25" max="25" width="9.7109375" style="166" customWidth="1"/>
    <col min="26" max="26" width="84" style="1" customWidth="1"/>
    <col min="27" max="16384" width="8.85546875" style="1"/>
  </cols>
  <sheetData>
    <row r="1" spans="1:26" ht="5.25" customHeight="1">
      <c r="A1" s="173"/>
    </row>
    <row r="2" spans="1:26" ht="12.75" customHeight="1">
      <c r="C2" s="94"/>
      <c r="D2" s="94"/>
      <c r="E2" s="94"/>
      <c r="F2" s="94"/>
      <c r="G2" s="94"/>
      <c r="H2" s="94"/>
      <c r="I2" s="94"/>
      <c r="J2" s="94"/>
      <c r="K2" s="94"/>
      <c r="L2" s="94"/>
      <c r="M2" s="94"/>
      <c r="N2" s="94"/>
      <c r="O2" s="94"/>
      <c r="P2" s="94"/>
      <c r="Q2" s="94"/>
    </row>
    <row r="3" spans="1:26" ht="63.75" customHeight="1">
      <c r="A3" s="175"/>
      <c r="B3" s="327" t="s">
        <v>149</v>
      </c>
      <c r="C3" s="327"/>
      <c r="D3" s="327"/>
      <c r="E3" s="327"/>
      <c r="F3" s="327"/>
      <c r="G3" s="327"/>
      <c r="H3" s="327"/>
      <c r="I3" s="327"/>
      <c r="J3" s="327"/>
      <c r="K3" s="327"/>
      <c r="L3" s="327"/>
      <c r="M3" s="327"/>
      <c r="N3" s="327"/>
      <c r="O3" s="327"/>
      <c r="P3" s="327"/>
      <c r="Q3" s="327"/>
      <c r="R3" s="327"/>
      <c r="S3" s="327"/>
      <c r="T3" s="327"/>
      <c r="U3" s="327"/>
      <c r="V3" s="327"/>
      <c r="W3" s="327"/>
      <c r="X3" s="327"/>
      <c r="Y3" s="327"/>
      <c r="Z3" s="327"/>
    </row>
    <row r="4" spans="1:26" ht="12.75" customHeight="1">
      <c r="A4" s="176"/>
      <c r="B4" s="6"/>
      <c r="C4" s="7"/>
      <c r="D4" s="7"/>
      <c r="E4" s="118"/>
      <c r="F4" s="7"/>
      <c r="G4" s="7"/>
      <c r="H4" s="7"/>
      <c r="I4" s="119"/>
      <c r="J4" s="120"/>
      <c r="K4" s="121"/>
      <c r="L4" s="122"/>
      <c r="M4" s="122"/>
      <c r="N4" s="122"/>
      <c r="O4" s="123"/>
      <c r="P4" s="122"/>
      <c r="Q4" s="122"/>
    </row>
    <row r="5" spans="1:26" ht="11.25" customHeight="1" thickBot="1">
      <c r="A5" s="176"/>
      <c r="B5" s="25"/>
      <c r="C5" s="26"/>
      <c r="D5" s="26"/>
      <c r="E5" s="27"/>
      <c r="F5" s="26"/>
      <c r="G5" s="26"/>
      <c r="H5" s="26"/>
      <c r="I5" s="28"/>
      <c r="J5" s="29"/>
      <c r="K5" s="30"/>
      <c r="L5" s="29"/>
      <c r="M5" s="29"/>
      <c r="N5" s="29"/>
      <c r="O5" s="31"/>
      <c r="P5" s="29"/>
      <c r="Q5" s="29"/>
    </row>
    <row r="6" spans="1:26" ht="6" hidden="1" customHeight="1">
      <c r="A6" s="176"/>
      <c r="B6" s="32"/>
      <c r="C6" s="33"/>
      <c r="D6" s="34"/>
      <c r="E6" s="35"/>
      <c r="F6" s="33"/>
      <c r="G6" s="33"/>
      <c r="H6" s="34"/>
      <c r="I6" s="36"/>
      <c r="J6" s="33"/>
      <c r="K6" s="37"/>
      <c r="L6" s="38"/>
      <c r="M6" s="38"/>
      <c r="N6" s="38"/>
      <c r="O6" s="39"/>
      <c r="P6" s="38"/>
      <c r="Q6" s="38"/>
    </row>
    <row r="7" spans="1:26" s="203" customFormat="1" ht="188.25" customHeight="1" thickBot="1">
      <c r="A7" s="177"/>
      <c r="B7" s="267" t="s">
        <v>1</v>
      </c>
      <c r="C7" s="330" t="s">
        <v>6</v>
      </c>
      <c r="D7" s="331"/>
      <c r="E7" s="249" t="s">
        <v>27</v>
      </c>
      <c r="F7" s="250"/>
      <c r="G7" s="249" t="s">
        <v>7</v>
      </c>
      <c r="H7" s="251"/>
      <c r="I7" s="252" t="s">
        <v>28</v>
      </c>
      <c r="J7" s="253"/>
      <c r="K7" s="251" t="s">
        <v>23</v>
      </c>
      <c r="L7" s="253"/>
      <c r="M7" s="251" t="s">
        <v>25</v>
      </c>
      <c r="N7" s="253"/>
      <c r="O7" s="251" t="s">
        <v>33</v>
      </c>
      <c r="P7" s="253"/>
      <c r="Q7" s="212" t="s">
        <v>30</v>
      </c>
      <c r="R7" s="212" t="s">
        <v>127</v>
      </c>
      <c r="S7" s="254"/>
      <c r="T7" s="212" t="s">
        <v>128</v>
      </c>
      <c r="U7" s="254"/>
      <c r="V7" s="212" t="s">
        <v>103</v>
      </c>
      <c r="W7" s="254"/>
      <c r="X7" s="212" t="s">
        <v>104</v>
      </c>
      <c r="Y7" s="254"/>
      <c r="Z7" s="255" t="s">
        <v>51</v>
      </c>
    </row>
    <row r="8" spans="1:26" s="8" customFormat="1" ht="67.5" customHeight="1">
      <c r="A8" s="176"/>
      <c r="B8" s="144" t="s">
        <v>99</v>
      </c>
      <c r="C8" s="142">
        <v>32480</v>
      </c>
      <c r="D8" s="42" t="s">
        <v>0</v>
      </c>
      <c r="E8" s="43">
        <v>56260</v>
      </c>
      <c r="F8" s="44" t="s">
        <v>0</v>
      </c>
      <c r="G8" s="45">
        <v>56260</v>
      </c>
      <c r="H8" s="44" t="s">
        <v>0</v>
      </c>
      <c r="I8" s="43">
        <v>56260</v>
      </c>
      <c r="J8" s="46" t="s">
        <v>0</v>
      </c>
      <c r="K8" s="47">
        <v>59073</v>
      </c>
      <c r="L8" s="46" t="s">
        <v>0</v>
      </c>
      <c r="M8" s="47">
        <v>69701</v>
      </c>
      <c r="N8" s="46" t="s">
        <v>0</v>
      </c>
      <c r="O8" s="47">
        <v>72031.5</v>
      </c>
      <c r="P8" s="46" t="s">
        <v>0</v>
      </c>
      <c r="Q8" s="92">
        <v>82459</v>
      </c>
      <c r="R8" s="325">
        <v>174672</v>
      </c>
      <c r="S8" s="326" t="s">
        <v>0</v>
      </c>
      <c r="T8" s="325">
        <v>174672</v>
      </c>
      <c r="U8" s="326" t="s">
        <v>0</v>
      </c>
      <c r="V8" s="325">
        <v>174672</v>
      </c>
      <c r="W8" s="326" t="s">
        <v>0</v>
      </c>
      <c r="X8" s="325">
        <v>174672</v>
      </c>
      <c r="Y8" s="326" t="s">
        <v>0</v>
      </c>
      <c r="Z8" s="334" t="s">
        <v>116</v>
      </c>
    </row>
    <row r="9" spans="1:26" s="23" customFormat="1" ht="63" customHeight="1">
      <c r="A9" s="177"/>
      <c r="B9" s="145" t="s">
        <v>35</v>
      </c>
      <c r="C9" s="143" t="s">
        <v>5</v>
      </c>
      <c r="D9" s="51" t="s">
        <v>0</v>
      </c>
      <c r="E9" s="116">
        <v>24001</v>
      </c>
      <c r="F9" s="53" t="s">
        <v>0</v>
      </c>
      <c r="G9" s="116">
        <v>20000</v>
      </c>
      <c r="H9" s="53" t="s">
        <v>0</v>
      </c>
      <c r="I9" s="116">
        <v>24001</v>
      </c>
      <c r="J9" s="55" t="s">
        <v>0</v>
      </c>
      <c r="K9" s="57">
        <v>24001</v>
      </c>
      <c r="L9" s="55" t="s">
        <v>0</v>
      </c>
      <c r="M9" s="57">
        <v>24001</v>
      </c>
      <c r="N9" s="55" t="s">
        <v>0</v>
      </c>
      <c r="O9" s="57">
        <v>21527</v>
      </c>
      <c r="P9" s="55" t="s">
        <v>0</v>
      </c>
      <c r="Q9" s="93">
        <v>21527</v>
      </c>
      <c r="R9" s="325"/>
      <c r="S9" s="326"/>
      <c r="T9" s="325"/>
      <c r="U9" s="326"/>
      <c r="V9" s="325"/>
      <c r="W9" s="326"/>
      <c r="X9" s="325"/>
      <c r="Y9" s="326"/>
      <c r="Z9" s="334"/>
    </row>
    <row r="10" spans="1:26" s="23" customFormat="1" ht="78" customHeight="1">
      <c r="A10" s="177"/>
      <c r="B10" s="145" t="s">
        <v>98</v>
      </c>
      <c r="C10" s="143"/>
      <c r="D10" s="51"/>
      <c r="E10" s="116"/>
      <c r="F10" s="53"/>
      <c r="G10" s="116"/>
      <c r="H10" s="53"/>
      <c r="I10" s="116"/>
      <c r="J10" s="55"/>
      <c r="K10" s="57"/>
      <c r="L10" s="55"/>
      <c r="M10" s="57"/>
      <c r="N10" s="55"/>
      <c r="O10" s="57"/>
      <c r="P10" s="55"/>
      <c r="Q10" s="93"/>
      <c r="R10" s="269">
        <v>10000</v>
      </c>
      <c r="S10" s="84" t="s">
        <v>0</v>
      </c>
      <c r="T10" s="271">
        <v>10000</v>
      </c>
      <c r="U10" s="84" t="s">
        <v>0</v>
      </c>
      <c r="V10" s="269">
        <v>30000</v>
      </c>
      <c r="W10" s="84" t="s">
        <v>0</v>
      </c>
      <c r="X10" s="269">
        <v>30000</v>
      </c>
      <c r="Y10" s="84" t="s">
        <v>0</v>
      </c>
      <c r="Z10" s="241" t="s">
        <v>100</v>
      </c>
    </row>
    <row r="11" spans="1:26" s="23" customFormat="1" ht="54" customHeight="1">
      <c r="A11" s="177"/>
      <c r="B11" s="145" t="s">
        <v>36</v>
      </c>
      <c r="C11" s="143">
        <v>567.86</v>
      </c>
      <c r="D11" s="51" t="s">
        <v>0</v>
      </c>
      <c r="E11" s="52">
        <v>0</v>
      </c>
      <c r="F11" s="53" t="s">
        <v>0</v>
      </c>
      <c r="G11" s="54" t="s">
        <v>5</v>
      </c>
      <c r="H11" s="53" t="s">
        <v>0</v>
      </c>
      <c r="I11" s="52">
        <v>0</v>
      </c>
      <c r="J11" s="55" t="s">
        <v>0</v>
      </c>
      <c r="K11" s="56">
        <v>0</v>
      </c>
      <c r="L11" s="55" t="s">
        <v>0</v>
      </c>
      <c r="M11" s="56">
        <v>0</v>
      </c>
      <c r="N11" s="55" t="s">
        <v>0</v>
      </c>
      <c r="O11" s="57">
        <v>20000</v>
      </c>
      <c r="P11" s="55" t="s">
        <v>0</v>
      </c>
      <c r="Q11" s="93">
        <v>10000</v>
      </c>
      <c r="R11" s="269">
        <v>17500</v>
      </c>
      <c r="S11" s="84" t="s">
        <v>0</v>
      </c>
      <c r="T11" s="269">
        <v>17500</v>
      </c>
      <c r="U11" s="84" t="s">
        <v>0</v>
      </c>
      <c r="V11" s="269">
        <v>17500</v>
      </c>
      <c r="W11" s="84" t="s">
        <v>0</v>
      </c>
      <c r="X11" s="269">
        <v>17500</v>
      </c>
      <c r="Y11" s="84" t="s">
        <v>0</v>
      </c>
      <c r="Z11" s="241" t="s">
        <v>122</v>
      </c>
    </row>
    <row r="12" spans="1:26" s="8" customFormat="1" ht="54" customHeight="1">
      <c r="A12" s="176"/>
      <c r="B12" s="144" t="s">
        <v>22</v>
      </c>
      <c r="C12" s="142">
        <v>921.69</v>
      </c>
      <c r="D12" s="42" t="s">
        <v>0</v>
      </c>
      <c r="E12" s="43">
        <v>1000</v>
      </c>
      <c r="F12" s="44" t="s">
        <v>0</v>
      </c>
      <c r="G12" s="70">
        <v>1000</v>
      </c>
      <c r="H12" s="44" t="s">
        <v>0</v>
      </c>
      <c r="I12" s="43">
        <v>2500</v>
      </c>
      <c r="J12" s="46" t="s">
        <v>0</v>
      </c>
      <c r="K12" s="115">
        <v>1000</v>
      </c>
      <c r="L12" s="46" t="s">
        <v>0</v>
      </c>
      <c r="M12" s="115">
        <v>1000</v>
      </c>
      <c r="N12" s="46" t="s">
        <v>0</v>
      </c>
      <c r="O12" s="115">
        <v>1000</v>
      </c>
      <c r="P12" s="46" t="s">
        <v>0</v>
      </c>
      <c r="Q12" s="117">
        <v>1000</v>
      </c>
      <c r="R12" s="269">
        <v>500</v>
      </c>
      <c r="S12" s="270" t="s">
        <v>0</v>
      </c>
      <c r="T12" s="269">
        <v>500</v>
      </c>
      <c r="U12" s="270" t="s">
        <v>0</v>
      </c>
      <c r="V12" s="269">
        <v>500</v>
      </c>
      <c r="W12" s="270" t="s">
        <v>0</v>
      </c>
      <c r="X12" s="269">
        <v>500</v>
      </c>
      <c r="Y12" s="270" t="s">
        <v>0</v>
      </c>
      <c r="Z12" s="204"/>
    </row>
    <row r="13" spans="1:26" s="200" customFormat="1" ht="76.5" customHeight="1">
      <c r="A13" s="192"/>
      <c r="B13" s="144" t="s">
        <v>101</v>
      </c>
      <c r="C13" s="193"/>
      <c r="D13" s="194"/>
      <c r="E13" s="195"/>
      <c r="F13" s="196"/>
      <c r="G13" s="197"/>
      <c r="H13" s="196"/>
      <c r="I13" s="195"/>
      <c r="J13" s="198"/>
      <c r="K13" s="199"/>
      <c r="L13" s="198"/>
      <c r="M13" s="199"/>
      <c r="N13" s="198"/>
      <c r="O13" s="199"/>
      <c r="P13" s="198"/>
      <c r="Q13" s="189"/>
      <c r="R13" s="269">
        <v>0</v>
      </c>
      <c r="S13" s="270" t="s">
        <v>0</v>
      </c>
      <c r="T13" s="269">
        <v>0</v>
      </c>
      <c r="U13" s="270" t="s">
        <v>0</v>
      </c>
      <c r="V13" s="269">
        <v>0</v>
      </c>
      <c r="W13" s="270" t="s">
        <v>0</v>
      </c>
      <c r="X13" s="269">
        <v>0</v>
      </c>
      <c r="Y13" s="270" t="s">
        <v>0</v>
      </c>
      <c r="Z13" s="241" t="s">
        <v>123</v>
      </c>
    </row>
    <row r="14" spans="1:26" s="284" customFormat="1" ht="42" customHeight="1">
      <c r="A14" s="273"/>
      <c r="B14" s="274" t="s">
        <v>88</v>
      </c>
      <c r="C14" s="275"/>
      <c r="D14" s="276"/>
      <c r="E14" s="277"/>
      <c r="F14" s="278"/>
      <c r="G14" s="279"/>
      <c r="H14" s="278"/>
      <c r="I14" s="277"/>
      <c r="J14" s="280"/>
      <c r="K14" s="281"/>
      <c r="L14" s="280"/>
      <c r="M14" s="281"/>
      <c r="N14" s="280"/>
      <c r="O14" s="281"/>
      <c r="P14" s="280"/>
      <c r="Q14" s="282"/>
      <c r="R14" s="282"/>
      <c r="S14" s="283"/>
      <c r="T14" s="282"/>
      <c r="U14" s="283"/>
      <c r="V14" s="282"/>
      <c r="W14" s="283"/>
      <c r="X14" s="282"/>
      <c r="Y14" s="283"/>
      <c r="Z14" s="181"/>
    </row>
    <row r="15" spans="1:26" s="284" customFormat="1" ht="49.5" customHeight="1">
      <c r="A15" s="273"/>
      <c r="B15" s="215" t="s">
        <v>114</v>
      </c>
      <c r="C15" s="275"/>
      <c r="D15" s="276"/>
      <c r="E15" s="277"/>
      <c r="F15" s="278"/>
      <c r="G15" s="279"/>
      <c r="H15" s="278"/>
      <c r="I15" s="277"/>
      <c r="J15" s="280"/>
      <c r="K15" s="281"/>
      <c r="L15" s="280"/>
      <c r="M15" s="281"/>
      <c r="N15" s="280"/>
      <c r="O15" s="281"/>
      <c r="P15" s="280"/>
      <c r="Q15" s="282"/>
      <c r="R15" s="282">
        <v>0</v>
      </c>
      <c r="S15" s="283" t="s">
        <v>0</v>
      </c>
      <c r="T15" s="282">
        <v>0</v>
      </c>
      <c r="U15" s="283" t="s">
        <v>0</v>
      </c>
      <c r="V15" s="282">
        <v>0</v>
      </c>
      <c r="W15" s="283" t="s">
        <v>0</v>
      </c>
      <c r="X15" s="282">
        <v>0</v>
      </c>
      <c r="Y15" s="283" t="s">
        <v>0</v>
      </c>
      <c r="Z15" s="215"/>
    </row>
    <row r="16" spans="1:26" s="284" customFormat="1" ht="71.25" customHeight="1">
      <c r="A16" s="273"/>
      <c r="B16" s="215" t="s">
        <v>124</v>
      </c>
      <c r="C16" s="275"/>
      <c r="D16" s="276"/>
      <c r="E16" s="277"/>
      <c r="F16" s="278"/>
      <c r="G16" s="279"/>
      <c r="H16" s="278"/>
      <c r="I16" s="277"/>
      <c r="J16" s="280"/>
      <c r="K16" s="281"/>
      <c r="L16" s="280"/>
      <c r="M16" s="281"/>
      <c r="N16" s="280"/>
      <c r="O16" s="281"/>
      <c r="P16" s="280"/>
      <c r="Q16" s="282"/>
      <c r="R16" s="282">
        <v>0</v>
      </c>
      <c r="S16" s="285" t="s">
        <v>0</v>
      </c>
      <c r="T16" s="282">
        <v>0</v>
      </c>
      <c r="U16" s="285" t="s">
        <v>0</v>
      </c>
      <c r="V16" s="282">
        <v>5000</v>
      </c>
      <c r="W16" s="285" t="s">
        <v>0</v>
      </c>
      <c r="X16" s="282">
        <v>5000</v>
      </c>
      <c r="Y16" s="285" t="s">
        <v>0</v>
      </c>
      <c r="Z16" s="215" t="s">
        <v>144</v>
      </c>
    </row>
    <row r="17" spans="1:26" s="284" customFormat="1" ht="39.950000000000003" customHeight="1">
      <c r="A17" s="273"/>
      <c r="B17" s="286" t="s">
        <v>102</v>
      </c>
      <c r="C17" s="275"/>
      <c r="D17" s="276"/>
      <c r="E17" s="277"/>
      <c r="F17" s="278"/>
      <c r="G17" s="279"/>
      <c r="H17" s="278"/>
      <c r="I17" s="277"/>
      <c r="J17" s="280"/>
      <c r="K17" s="281"/>
      <c r="L17" s="280"/>
      <c r="M17" s="281"/>
      <c r="N17" s="280"/>
      <c r="O17" s="281"/>
      <c r="P17" s="280"/>
      <c r="Q17" s="282"/>
      <c r="R17" s="282">
        <v>0</v>
      </c>
      <c r="S17" s="285" t="s">
        <v>0</v>
      </c>
      <c r="T17" s="282">
        <v>0</v>
      </c>
      <c r="U17" s="285" t="s">
        <v>0</v>
      </c>
      <c r="V17" s="282">
        <v>0</v>
      </c>
      <c r="W17" s="285" t="s">
        <v>0</v>
      </c>
      <c r="X17" s="282">
        <v>0</v>
      </c>
      <c r="Y17" s="285" t="s">
        <v>0</v>
      </c>
      <c r="Z17" s="215" t="s">
        <v>133</v>
      </c>
    </row>
    <row r="18" spans="1:26" s="284" customFormat="1" ht="83.25" customHeight="1">
      <c r="A18" s="273"/>
      <c r="B18" s="286" t="s">
        <v>89</v>
      </c>
      <c r="C18" s="275"/>
      <c r="D18" s="276"/>
      <c r="E18" s="277"/>
      <c r="F18" s="278"/>
      <c r="G18" s="279"/>
      <c r="H18" s="278"/>
      <c r="I18" s="277"/>
      <c r="J18" s="280"/>
      <c r="K18" s="281"/>
      <c r="L18" s="280"/>
      <c r="M18" s="281"/>
      <c r="N18" s="280"/>
      <c r="O18" s="281"/>
      <c r="P18" s="280"/>
      <c r="Q18" s="282"/>
      <c r="R18" s="282">
        <v>0</v>
      </c>
      <c r="S18" s="285" t="s">
        <v>0</v>
      </c>
      <c r="T18" s="282">
        <v>0</v>
      </c>
      <c r="U18" s="285" t="s">
        <v>0</v>
      </c>
      <c r="V18" s="282">
        <v>47800</v>
      </c>
      <c r="W18" s="285" t="s">
        <v>0</v>
      </c>
      <c r="X18" s="282">
        <v>47800</v>
      </c>
      <c r="Y18" s="285" t="s">
        <v>0</v>
      </c>
      <c r="Z18" s="287" t="s">
        <v>125</v>
      </c>
    </row>
    <row r="19" spans="1:26" s="284" customFormat="1" ht="58.5" customHeight="1">
      <c r="A19" s="273"/>
      <c r="B19" s="286" t="s">
        <v>92</v>
      </c>
      <c r="C19" s="275"/>
      <c r="D19" s="276"/>
      <c r="E19" s="277"/>
      <c r="F19" s="278"/>
      <c r="G19" s="279"/>
      <c r="H19" s="278"/>
      <c r="I19" s="277"/>
      <c r="J19" s="280"/>
      <c r="K19" s="281"/>
      <c r="L19" s="280"/>
      <c r="M19" s="281"/>
      <c r="N19" s="280"/>
      <c r="O19" s="281"/>
      <c r="P19" s="280"/>
      <c r="Q19" s="282"/>
      <c r="R19" s="282">
        <v>0</v>
      </c>
      <c r="S19" s="285" t="s">
        <v>0</v>
      </c>
      <c r="T19" s="282">
        <v>0</v>
      </c>
      <c r="U19" s="285" t="s">
        <v>0</v>
      </c>
      <c r="V19" s="282">
        <v>0</v>
      </c>
      <c r="W19" s="285" t="s">
        <v>0</v>
      </c>
      <c r="X19" s="282">
        <v>0</v>
      </c>
      <c r="Y19" s="285" t="s">
        <v>0</v>
      </c>
      <c r="Z19" s="287" t="s">
        <v>145</v>
      </c>
    </row>
    <row r="20" spans="1:26" s="284" customFormat="1" ht="70.5" customHeight="1">
      <c r="A20" s="273"/>
      <c r="B20" s="286" t="s">
        <v>90</v>
      </c>
      <c r="C20" s="275"/>
      <c r="D20" s="276"/>
      <c r="E20" s="277"/>
      <c r="F20" s="278"/>
      <c r="G20" s="279"/>
      <c r="H20" s="278"/>
      <c r="I20" s="277"/>
      <c r="J20" s="280"/>
      <c r="K20" s="281"/>
      <c r="L20" s="280"/>
      <c r="M20" s="281"/>
      <c r="N20" s="280"/>
      <c r="O20" s="281"/>
      <c r="P20" s="280"/>
      <c r="Q20" s="282"/>
      <c r="R20" s="282">
        <v>0</v>
      </c>
      <c r="S20" s="285" t="s">
        <v>0</v>
      </c>
      <c r="T20" s="282">
        <v>0</v>
      </c>
      <c r="U20" s="285" t="s">
        <v>0</v>
      </c>
      <c r="V20" s="282">
        <v>20000</v>
      </c>
      <c r="W20" s="285" t="s">
        <v>0</v>
      </c>
      <c r="X20" s="282">
        <v>20000</v>
      </c>
      <c r="Y20" s="285" t="s">
        <v>0</v>
      </c>
      <c r="Z20" s="215" t="s">
        <v>132</v>
      </c>
    </row>
    <row r="21" spans="1:26" s="284" customFormat="1" ht="68.25" customHeight="1">
      <c r="A21" s="273"/>
      <c r="B21" s="286" t="s">
        <v>91</v>
      </c>
      <c r="C21" s="275"/>
      <c r="D21" s="276"/>
      <c r="E21" s="277"/>
      <c r="F21" s="278"/>
      <c r="G21" s="279"/>
      <c r="H21" s="278"/>
      <c r="I21" s="277"/>
      <c r="J21" s="280"/>
      <c r="K21" s="281"/>
      <c r="L21" s="280"/>
      <c r="M21" s="281"/>
      <c r="N21" s="280"/>
      <c r="O21" s="281"/>
      <c r="P21" s="280"/>
      <c r="Q21" s="282"/>
      <c r="R21" s="282">
        <v>0</v>
      </c>
      <c r="S21" s="285" t="s">
        <v>0</v>
      </c>
      <c r="T21" s="282">
        <v>0</v>
      </c>
      <c r="U21" s="285" t="s">
        <v>0</v>
      </c>
      <c r="V21" s="282">
        <v>50000</v>
      </c>
      <c r="W21" s="285" t="s">
        <v>0</v>
      </c>
      <c r="X21" s="282">
        <v>50000</v>
      </c>
      <c r="Y21" s="285" t="s">
        <v>0</v>
      </c>
      <c r="Z21" s="287" t="s">
        <v>126</v>
      </c>
    </row>
    <row r="22" spans="1:26" s="288" customFormat="1" ht="48.75" customHeight="1" thickBot="1">
      <c r="A22" s="273"/>
      <c r="B22" s="215" t="s">
        <v>37</v>
      </c>
      <c r="C22" s="275"/>
      <c r="D22" s="276"/>
      <c r="E22" s="277"/>
      <c r="F22" s="278"/>
      <c r="G22" s="279"/>
      <c r="H22" s="278"/>
      <c r="I22" s="277"/>
      <c r="J22" s="280"/>
      <c r="K22" s="281"/>
      <c r="L22" s="280"/>
      <c r="M22" s="281"/>
      <c r="N22" s="280"/>
      <c r="O22" s="281"/>
      <c r="P22" s="280"/>
      <c r="Q22" s="282"/>
      <c r="R22" s="282">
        <v>20000</v>
      </c>
      <c r="S22" s="283" t="s">
        <v>0</v>
      </c>
      <c r="T22" s="282">
        <v>20000</v>
      </c>
      <c r="U22" s="283" t="s">
        <v>0</v>
      </c>
      <c r="V22" s="282">
        <v>30000</v>
      </c>
      <c r="W22" s="283" t="s">
        <v>0</v>
      </c>
      <c r="X22" s="282">
        <v>30000</v>
      </c>
      <c r="Y22" s="283" t="s">
        <v>0</v>
      </c>
      <c r="Z22" s="182"/>
    </row>
    <row r="23" spans="1:26" ht="31.5" customHeight="1" thickBot="1">
      <c r="A23" s="176"/>
      <c r="B23" s="242" t="s">
        <v>2</v>
      </c>
      <c r="C23" s="243">
        <f>SUM(C8:C12)</f>
        <v>33969.550000000003</v>
      </c>
      <c r="D23" s="244" t="s">
        <v>0</v>
      </c>
      <c r="E23" s="245">
        <f>SUM(E8:E22)</f>
        <v>81261</v>
      </c>
      <c r="F23" s="234" t="s">
        <v>0</v>
      </c>
      <c r="G23" s="235">
        <f>SUM(G8:G12)</f>
        <v>77260</v>
      </c>
      <c r="H23" s="234" t="s">
        <v>0</v>
      </c>
      <c r="I23" s="245">
        <f>SUM(I8:I22)</f>
        <v>82761</v>
      </c>
      <c r="J23" s="237" t="s">
        <v>0</v>
      </c>
      <c r="K23" s="246">
        <f>SUM(K8:K22)</f>
        <v>84074</v>
      </c>
      <c r="L23" s="237" t="s">
        <v>0</v>
      </c>
      <c r="M23" s="246">
        <f>SUM(M8:M22)</f>
        <v>94702</v>
      </c>
      <c r="N23" s="237" t="s">
        <v>0</v>
      </c>
      <c r="O23" s="246">
        <f>SUM(O8:O12)</f>
        <v>114558.5</v>
      </c>
      <c r="P23" s="237" t="s">
        <v>0</v>
      </c>
      <c r="Q23" s="247">
        <f>SUM(Q8:Q22)</f>
        <v>114986</v>
      </c>
      <c r="R23" s="247">
        <f>SUM(R8:R22)</f>
        <v>222672</v>
      </c>
      <c r="S23" s="248" t="s">
        <v>0</v>
      </c>
      <c r="T23" s="247">
        <f>SUM(T8:T22)</f>
        <v>222672</v>
      </c>
      <c r="U23" s="248" t="s">
        <v>0</v>
      </c>
      <c r="V23" s="247">
        <f>SUM(V8:V22)</f>
        <v>375472</v>
      </c>
      <c r="W23" s="248" t="s">
        <v>0</v>
      </c>
      <c r="X23" s="247">
        <f>SUM(X8:X22)</f>
        <v>375472</v>
      </c>
      <c r="Y23" s="248" t="s">
        <v>0</v>
      </c>
      <c r="Z23" s="240"/>
    </row>
    <row r="24" spans="1:26" ht="63" customHeight="1" thickBot="1">
      <c r="A24" s="176"/>
      <c r="B24" s="138"/>
      <c r="C24" s="63"/>
      <c r="D24" s="63"/>
      <c r="E24" s="64"/>
      <c r="F24" s="65"/>
      <c r="G24" s="65"/>
      <c r="H24" s="65"/>
      <c r="I24" s="66"/>
      <c r="J24" s="65"/>
      <c r="K24" s="37"/>
      <c r="L24" s="38"/>
      <c r="M24" s="37"/>
      <c r="N24" s="38"/>
      <c r="O24" s="48"/>
      <c r="P24" s="38"/>
      <c r="Q24" s="48"/>
    </row>
    <row r="25" spans="1:26" s="13" customFormat="1" ht="188.25" customHeight="1" thickBot="1">
      <c r="A25" s="178"/>
      <c r="B25" s="268" t="s">
        <v>3</v>
      </c>
      <c r="C25" s="332" t="s">
        <v>6</v>
      </c>
      <c r="D25" s="333"/>
      <c r="E25" s="205" t="s">
        <v>27</v>
      </c>
      <c r="F25" s="206"/>
      <c r="G25" s="205" t="s">
        <v>7</v>
      </c>
      <c r="H25" s="207"/>
      <c r="I25" s="208" t="s">
        <v>28</v>
      </c>
      <c r="J25" s="209"/>
      <c r="K25" s="207" t="s">
        <v>23</v>
      </c>
      <c r="L25" s="210"/>
      <c r="M25" s="207" t="s">
        <v>26</v>
      </c>
      <c r="N25" s="210"/>
      <c r="O25" s="207" t="s">
        <v>32</v>
      </c>
      <c r="P25" s="210"/>
      <c r="Q25" s="211" t="s">
        <v>30</v>
      </c>
      <c r="R25" s="212" t="s">
        <v>127</v>
      </c>
      <c r="S25" s="213"/>
      <c r="T25" s="212" t="s">
        <v>128</v>
      </c>
      <c r="U25" s="214"/>
      <c r="V25" s="212" t="s">
        <v>103</v>
      </c>
      <c r="W25" s="214"/>
      <c r="X25" s="212" t="s">
        <v>104</v>
      </c>
      <c r="Y25" s="214"/>
      <c r="Z25" s="256" t="s">
        <v>44</v>
      </c>
    </row>
    <row r="26" spans="1:26" s="11" customFormat="1" ht="45.75" customHeight="1">
      <c r="A26" s="179" t="s">
        <v>41</v>
      </c>
      <c r="B26" s="172" t="s">
        <v>62</v>
      </c>
      <c r="C26" s="96"/>
      <c r="D26" s="51"/>
      <c r="E26" s="43"/>
      <c r="F26" s="53"/>
      <c r="G26" s="97"/>
      <c r="H26" s="53"/>
      <c r="I26" s="97"/>
      <c r="J26" s="55"/>
      <c r="K26" s="71"/>
      <c r="L26" s="55"/>
      <c r="M26" s="71"/>
      <c r="N26" s="55"/>
      <c r="O26" s="71"/>
      <c r="P26" s="55"/>
      <c r="Q26" s="153"/>
      <c r="R26" s="269"/>
      <c r="S26" s="55"/>
      <c r="T26" s="269"/>
      <c r="U26" s="55"/>
      <c r="V26" s="269"/>
      <c r="W26" s="55"/>
      <c r="X26" s="269"/>
      <c r="Y26" s="55"/>
      <c r="Z26" s="157"/>
    </row>
    <row r="27" spans="1:26" s="23" customFormat="1" ht="41.25" customHeight="1">
      <c r="A27" s="177" t="s">
        <v>75</v>
      </c>
      <c r="B27" s="49" t="s">
        <v>52</v>
      </c>
      <c r="C27" s="96">
        <v>9626.76</v>
      </c>
      <c r="D27" s="51" t="s">
        <v>0</v>
      </c>
      <c r="E27" s="43">
        <v>21648.38</v>
      </c>
      <c r="F27" s="53" t="s">
        <v>0</v>
      </c>
      <c r="G27" s="97">
        <v>11648.38</v>
      </c>
      <c r="H27" s="53" t="s">
        <v>0</v>
      </c>
      <c r="I27" s="97">
        <v>21648.38</v>
      </c>
      <c r="J27" s="55" t="s">
        <v>0</v>
      </c>
      <c r="K27" s="71">
        <v>25000</v>
      </c>
      <c r="L27" s="55" t="s">
        <v>0</v>
      </c>
      <c r="M27" s="71">
        <v>45000</v>
      </c>
      <c r="N27" s="55" t="s">
        <v>0</v>
      </c>
      <c r="O27" s="71">
        <v>45000</v>
      </c>
      <c r="P27" s="55" t="s">
        <v>0</v>
      </c>
      <c r="Q27" s="153">
        <v>45000</v>
      </c>
      <c r="R27" s="269">
        <v>12500</v>
      </c>
      <c r="S27" s="55" t="s">
        <v>0</v>
      </c>
      <c r="T27" s="269">
        <v>12500</v>
      </c>
      <c r="U27" s="55" t="s">
        <v>0</v>
      </c>
      <c r="V27" s="269">
        <v>12500</v>
      </c>
      <c r="W27" s="55" t="s">
        <v>0</v>
      </c>
      <c r="X27" s="269">
        <v>12500</v>
      </c>
      <c r="Y27" s="55" t="s">
        <v>0</v>
      </c>
      <c r="Z27" s="157" t="s">
        <v>142</v>
      </c>
    </row>
    <row r="28" spans="1:26" s="23" customFormat="1" ht="33.6" customHeight="1">
      <c r="A28" s="177" t="s">
        <v>76</v>
      </c>
      <c r="B28" s="49" t="s">
        <v>74</v>
      </c>
      <c r="C28" s="96"/>
      <c r="D28" s="51"/>
      <c r="E28" s="43"/>
      <c r="F28" s="55"/>
      <c r="G28" s="97"/>
      <c r="H28" s="55"/>
      <c r="I28" s="97"/>
      <c r="J28" s="55"/>
      <c r="K28" s="71"/>
      <c r="L28" s="55"/>
      <c r="M28" s="71"/>
      <c r="N28" s="55"/>
      <c r="O28" s="71"/>
      <c r="P28" s="55"/>
      <c r="Q28" s="153"/>
      <c r="R28" s="269">
        <v>2500</v>
      </c>
      <c r="S28" s="55" t="s">
        <v>0</v>
      </c>
      <c r="T28" s="269">
        <v>2500</v>
      </c>
      <c r="U28" s="55" t="s">
        <v>0</v>
      </c>
      <c r="V28" s="269">
        <v>2500</v>
      </c>
      <c r="W28" s="55" t="s">
        <v>0</v>
      </c>
      <c r="X28" s="269">
        <v>2500</v>
      </c>
      <c r="Y28" s="55" t="s">
        <v>0</v>
      </c>
      <c r="Z28" s="157" t="s">
        <v>142</v>
      </c>
    </row>
    <row r="29" spans="1:26" s="23" customFormat="1" ht="36.6" customHeight="1">
      <c r="A29" s="177" t="s">
        <v>77</v>
      </c>
      <c r="B29" s="49" t="s">
        <v>53</v>
      </c>
      <c r="C29" s="96"/>
      <c r="D29" s="51"/>
      <c r="E29" s="43"/>
      <c r="F29" s="55"/>
      <c r="G29" s="97"/>
      <c r="H29" s="55"/>
      <c r="I29" s="97"/>
      <c r="J29" s="55"/>
      <c r="K29" s="71"/>
      <c r="L29" s="55"/>
      <c r="M29" s="71"/>
      <c r="N29" s="55"/>
      <c r="O29" s="71"/>
      <c r="P29" s="55"/>
      <c r="Q29" s="153"/>
      <c r="R29" s="269">
        <v>7200</v>
      </c>
      <c r="S29" s="55" t="s">
        <v>0</v>
      </c>
      <c r="T29" s="269">
        <v>7200</v>
      </c>
      <c r="U29" s="55" t="s">
        <v>0</v>
      </c>
      <c r="V29" s="269">
        <v>7200</v>
      </c>
      <c r="W29" s="55" t="s">
        <v>0</v>
      </c>
      <c r="X29" s="269">
        <v>7200</v>
      </c>
      <c r="Y29" s="55" t="s">
        <v>0</v>
      </c>
      <c r="Z29" s="157" t="s">
        <v>142</v>
      </c>
    </row>
    <row r="30" spans="1:26" s="159" customFormat="1" ht="36.6" customHeight="1">
      <c r="A30" s="177" t="s">
        <v>78</v>
      </c>
      <c r="B30" s="49" t="s">
        <v>73</v>
      </c>
      <c r="C30" s="96"/>
      <c r="D30" s="51"/>
      <c r="E30" s="43"/>
      <c r="F30" s="55"/>
      <c r="G30" s="43"/>
      <c r="H30" s="55"/>
      <c r="I30" s="43"/>
      <c r="J30" s="55"/>
      <c r="K30" s="57"/>
      <c r="L30" s="55"/>
      <c r="M30" s="57"/>
      <c r="N30" s="55"/>
      <c r="O30" s="57"/>
      <c r="P30" s="55"/>
      <c r="Q30" s="154"/>
      <c r="R30" s="269">
        <v>0</v>
      </c>
      <c r="S30" s="55" t="s">
        <v>0</v>
      </c>
      <c r="T30" s="269">
        <v>0</v>
      </c>
      <c r="U30" s="55" t="s">
        <v>0</v>
      </c>
      <c r="V30" s="269">
        <v>0</v>
      </c>
      <c r="W30" s="55" t="s">
        <v>0</v>
      </c>
      <c r="X30" s="269">
        <v>0</v>
      </c>
      <c r="Y30" s="55" t="s">
        <v>0</v>
      </c>
      <c r="Z30" s="157" t="s">
        <v>96</v>
      </c>
    </row>
    <row r="31" spans="1:26" s="11" customFormat="1" ht="53.25" customHeight="1">
      <c r="A31" s="179" t="s">
        <v>42</v>
      </c>
      <c r="B31" s="172" t="s">
        <v>43</v>
      </c>
      <c r="C31" s="96"/>
      <c r="D31" s="51"/>
      <c r="E31" s="43"/>
      <c r="F31" s="55"/>
      <c r="G31" s="43"/>
      <c r="H31" s="55"/>
      <c r="I31" s="43"/>
      <c r="J31" s="55"/>
      <c r="K31" s="57"/>
      <c r="L31" s="55"/>
      <c r="M31" s="57"/>
      <c r="N31" s="55"/>
      <c r="O31" s="57"/>
      <c r="P31" s="55"/>
      <c r="Q31" s="154"/>
      <c r="R31" s="269"/>
      <c r="S31" s="55"/>
      <c r="T31" s="269"/>
      <c r="U31" s="55"/>
      <c r="V31" s="269"/>
      <c r="W31" s="55"/>
      <c r="X31" s="269"/>
      <c r="Y31" s="55"/>
      <c r="Z31" s="148"/>
    </row>
    <row r="32" spans="1:26" s="23" customFormat="1" ht="122.25" customHeight="1">
      <c r="A32" s="177" t="s">
        <v>79</v>
      </c>
      <c r="B32" s="49" t="s">
        <v>146</v>
      </c>
      <c r="C32" s="96"/>
      <c r="D32" s="51"/>
      <c r="E32" s="43"/>
      <c r="F32" s="55"/>
      <c r="G32" s="43"/>
      <c r="H32" s="55"/>
      <c r="I32" s="43"/>
      <c r="J32" s="55"/>
      <c r="K32" s="57"/>
      <c r="L32" s="55"/>
      <c r="M32" s="57"/>
      <c r="N32" s="55"/>
      <c r="O32" s="57"/>
      <c r="P32" s="55"/>
      <c r="Q32" s="154"/>
      <c r="R32" s="269">
        <v>75000</v>
      </c>
      <c r="S32" s="55" t="s">
        <v>0</v>
      </c>
      <c r="T32" s="269">
        <f>59500*1.21</f>
        <v>71995</v>
      </c>
      <c r="U32" s="55" t="s">
        <v>0</v>
      </c>
      <c r="V32" s="269">
        <v>60000</v>
      </c>
      <c r="W32" s="55" t="s">
        <v>0</v>
      </c>
      <c r="X32" s="269">
        <f>V32*1.21</f>
        <v>72600</v>
      </c>
      <c r="Y32" s="55" t="s">
        <v>0</v>
      </c>
      <c r="Z32" s="157" t="s">
        <v>147</v>
      </c>
    </row>
    <row r="33" spans="1:26" s="23" customFormat="1" ht="51.75" customHeight="1">
      <c r="A33" s="177" t="s">
        <v>56</v>
      </c>
      <c r="B33" s="49" t="s">
        <v>83</v>
      </c>
      <c r="C33" s="50">
        <v>0</v>
      </c>
      <c r="D33" s="98" t="s">
        <v>0</v>
      </c>
      <c r="E33" s="99">
        <v>15000</v>
      </c>
      <c r="F33" s="55" t="s">
        <v>0</v>
      </c>
      <c r="G33" s="100">
        <v>15000</v>
      </c>
      <c r="H33" s="55" t="s">
        <v>0</v>
      </c>
      <c r="I33" s="99">
        <v>1000</v>
      </c>
      <c r="J33" s="55" t="s">
        <v>0</v>
      </c>
      <c r="K33" s="57">
        <v>16500</v>
      </c>
      <c r="L33" s="55" t="s">
        <v>0</v>
      </c>
      <c r="M33" s="57">
        <v>20000</v>
      </c>
      <c r="N33" s="55" t="s">
        <v>0</v>
      </c>
      <c r="O33" s="57">
        <v>20000</v>
      </c>
      <c r="P33" s="55" t="s">
        <v>0</v>
      </c>
      <c r="Q33" s="154">
        <v>0</v>
      </c>
      <c r="R33" s="269">
        <v>30000</v>
      </c>
      <c r="S33" s="55" t="s">
        <v>0</v>
      </c>
      <c r="T33" s="269">
        <v>30000</v>
      </c>
      <c r="U33" s="55" t="s">
        <v>0</v>
      </c>
      <c r="V33" s="269">
        <v>30000</v>
      </c>
      <c r="W33" s="55" t="s">
        <v>0</v>
      </c>
      <c r="X33" s="269">
        <v>30000</v>
      </c>
      <c r="Y33" s="55" t="s">
        <v>0</v>
      </c>
      <c r="Z33" s="157" t="s">
        <v>97</v>
      </c>
    </row>
    <row r="34" spans="1:26" s="23" customFormat="1" ht="56.25" customHeight="1">
      <c r="A34" s="177" t="s">
        <v>67</v>
      </c>
      <c r="B34" s="49" t="s">
        <v>68</v>
      </c>
      <c r="C34" s="50"/>
      <c r="D34" s="98"/>
      <c r="E34" s="52"/>
      <c r="F34" s="55"/>
      <c r="G34" s="52"/>
      <c r="H34" s="55"/>
      <c r="I34" s="52"/>
      <c r="J34" s="55"/>
      <c r="K34" s="57"/>
      <c r="L34" s="55"/>
      <c r="M34" s="57"/>
      <c r="N34" s="55"/>
      <c r="O34" s="57"/>
      <c r="P34" s="55"/>
      <c r="Q34" s="154"/>
      <c r="R34" s="269">
        <v>0</v>
      </c>
      <c r="S34" s="55" t="s">
        <v>0</v>
      </c>
      <c r="T34" s="269">
        <v>0</v>
      </c>
      <c r="U34" s="55" t="s">
        <v>0</v>
      </c>
      <c r="V34" s="269">
        <v>0</v>
      </c>
      <c r="W34" s="55" t="s">
        <v>0</v>
      </c>
      <c r="X34" s="269">
        <v>0</v>
      </c>
      <c r="Y34" s="55" t="s">
        <v>0</v>
      </c>
      <c r="Z34" s="157" t="s">
        <v>105</v>
      </c>
    </row>
    <row r="35" spans="1:26" s="23" customFormat="1" ht="55.9" customHeight="1">
      <c r="A35" s="179" t="s">
        <v>45</v>
      </c>
      <c r="B35" s="172" t="s">
        <v>55</v>
      </c>
      <c r="C35" s="96"/>
      <c r="D35" s="51"/>
      <c r="E35" s="43"/>
      <c r="F35" s="55"/>
      <c r="G35" s="43"/>
      <c r="H35" s="55"/>
      <c r="I35" s="43"/>
      <c r="J35" s="55"/>
      <c r="K35" s="57"/>
      <c r="L35" s="55"/>
      <c r="M35" s="57"/>
      <c r="N35" s="55"/>
      <c r="O35" s="57"/>
      <c r="P35" s="55"/>
      <c r="Q35" s="154"/>
      <c r="R35" s="269"/>
      <c r="S35" s="55"/>
      <c r="T35" s="269"/>
      <c r="U35" s="55"/>
      <c r="V35" s="269"/>
      <c r="W35" s="55"/>
      <c r="X35" s="269"/>
      <c r="Y35" s="55"/>
      <c r="Z35" s="183"/>
    </row>
    <row r="36" spans="1:26" s="23" customFormat="1" ht="33.75" customHeight="1">
      <c r="A36" s="177" t="s">
        <v>57</v>
      </c>
      <c r="B36" s="49" t="s">
        <v>54</v>
      </c>
      <c r="C36" s="96"/>
      <c r="D36" s="51"/>
      <c r="E36" s="43"/>
      <c r="F36" s="55"/>
      <c r="G36" s="43"/>
      <c r="H36" s="55"/>
      <c r="I36" s="43"/>
      <c r="J36" s="55"/>
      <c r="K36" s="57"/>
      <c r="L36" s="55"/>
      <c r="M36" s="57"/>
      <c r="N36" s="55"/>
      <c r="O36" s="57"/>
      <c r="P36" s="55"/>
      <c r="Q36" s="154"/>
      <c r="R36" s="269">
        <v>2000</v>
      </c>
      <c r="S36" s="55" t="s">
        <v>0</v>
      </c>
      <c r="T36" s="269">
        <v>2000</v>
      </c>
      <c r="U36" s="55" t="s">
        <v>0</v>
      </c>
      <c r="V36" s="269">
        <v>2000</v>
      </c>
      <c r="W36" s="55" t="s">
        <v>0</v>
      </c>
      <c r="X36" s="269">
        <v>2000</v>
      </c>
      <c r="Y36" s="55" t="s">
        <v>0</v>
      </c>
      <c r="Z36" s="184"/>
    </row>
    <row r="37" spans="1:26" s="159" customFormat="1" ht="42" customHeight="1">
      <c r="A37" s="177" t="s">
        <v>58</v>
      </c>
      <c r="B37" s="49" t="s">
        <v>84</v>
      </c>
      <c r="C37" s="96"/>
      <c r="D37" s="51"/>
      <c r="E37" s="43"/>
      <c r="F37" s="55"/>
      <c r="G37" s="43"/>
      <c r="H37" s="55"/>
      <c r="I37" s="43"/>
      <c r="J37" s="55"/>
      <c r="K37" s="57"/>
      <c r="L37" s="55"/>
      <c r="M37" s="57"/>
      <c r="N37" s="55"/>
      <c r="O37" s="57"/>
      <c r="P37" s="55"/>
      <c r="Q37" s="154"/>
      <c r="R37" s="269">
        <v>5000</v>
      </c>
      <c r="S37" s="55" t="s">
        <v>0</v>
      </c>
      <c r="T37" s="269">
        <v>0</v>
      </c>
      <c r="U37" s="55" t="s">
        <v>0</v>
      </c>
      <c r="V37" s="269">
        <v>5000</v>
      </c>
      <c r="W37" s="55" t="s">
        <v>0</v>
      </c>
      <c r="X37" s="269">
        <v>0</v>
      </c>
      <c r="Y37" s="55" t="s">
        <v>0</v>
      </c>
      <c r="Z37" s="157" t="s">
        <v>106</v>
      </c>
    </row>
    <row r="38" spans="1:26" s="23" customFormat="1" ht="49.5" customHeight="1">
      <c r="A38" s="179" t="s">
        <v>47</v>
      </c>
      <c r="B38" s="172" t="s">
        <v>59</v>
      </c>
      <c r="C38" s="50"/>
      <c r="D38" s="98"/>
      <c r="E38" s="99"/>
      <c r="F38" s="55"/>
      <c r="G38" s="100"/>
      <c r="H38" s="55"/>
      <c r="I38" s="99"/>
      <c r="J38" s="55"/>
      <c r="K38" s="57"/>
      <c r="L38" s="55"/>
      <c r="M38" s="57"/>
      <c r="N38" s="55"/>
      <c r="O38" s="57"/>
      <c r="P38" s="55"/>
      <c r="Q38" s="154"/>
      <c r="R38" s="269"/>
      <c r="S38" s="272"/>
      <c r="T38" s="269"/>
      <c r="U38" s="55"/>
      <c r="V38" s="269"/>
      <c r="W38" s="55"/>
      <c r="X38" s="269"/>
      <c r="Y38" s="55"/>
      <c r="Z38" s="148"/>
    </row>
    <row r="39" spans="1:26" s="11" customFormat="1" ht="42" customHeight="1">
      <c r="A39" s="177" t="s">
        <v>80</v>
      </c>
      <c r="B39" s="49" t="s">
        <v>46</v>
      </c>
      <c r="C39" s="50"/>
      <c r="D39" s="98"/>
      <c r="E39" s="114"/>
      <c r="F39" s="55"/>
      <c r="G39" s="100"/>
      <c r="H39" s="55"/>
      <c r="I39" s="114"/>
      <c r="J39" s="55"/>
      <c r="K39" s="57"/>
      <c r="L39" s="55"/>
      <c r="M39" s="57"/>
      <c r="N39" s="55"/>
      <c r="O39" s="57"/>
      <c r="P39" s="55"/>
      <c r="Q39" s="154"/>
      <c r="R39" s="269">
        <v>5000</v>
      </c>
      <c r="S39" s="55" t="s">
        <v>0</v>
      </c>
      <c r="T39" s="269">
        <v>5000</v>
      </c>
      <c r="U39" s="55" t="s">
        <v>0</v>
      </c>
      <c r="V39" s="269">
        <v>5000</v>
      </c>
      <c r="W39" s="55" t="s">
        <v>0</v>
      </c>
      <c r="X39" s="269">
        <v>5000</v>
      </c>
      <c r="Y39" s="55" t="s">
        <v>0</v>
      </c>
      <c r="Z39" s="183"/>
    </row>
    <row r="40" spans="1:26" s="23" customFormat="1" ht="54" customHeight="1">
      <c r="A40" s="179" t="s">
        <v>49</v>
      </c>
      <c r="B40" s="172" t="s">
        <v>48</v>
      </c>
      <c r="C40" s="96">
        <v>1794.56</v>
      </c>
      <c r="D40" s="51" t="s">
        <v>0</v>
      </c>
      <c r="E40" s="97">
        <v>4000</v>
      </c>
      <c r="F40" s="53" t="s">
        <v>0</v>
      </c>
      <c r="G40" s="97">
        <v>4000</v>
      </c>
      <c r="H40" s="53" t="s">
        <v>0</v>
      </c>
      <c r="I40" s="97">
        <v>5500</v>
      </c>
      <c r="J40" s="55" t="s">
        <v>0</v>
      </c>
      <c r="K40" s="71">
        <v>4000</v>
      </c>
      <c r="L40" s="53" t="s">
        <v>0</v>
      </c>
      <c r="M40" s="71">
        <v>10000</v>
      </c>
      <c r="N40" s="53" t="s">
        <v>0</v>
      </c>
      <c r="O40" s="71">
        <v>10000</v>
      </c>
      <c r="P40" s="55" t="s">
        <v>0</v>
      </c>
      <c r="Q40" s="153">
        <v>15000</v>
      </c>
      <c r="R40" s="269"/>
      <c r="S40" s="55"/>
      <c r="T40" s="269"/>
      <c r="U40" s="55"/>
      <c r="V40" s="269"/>
      <c r="W40" s="55"/>
      <c r="X40" s="269"/>
      <c r="Y40" s="55"/>
      <c r="Z40" s="148"/>
    </row>
    <row r="41" spans="1:26" s="11" customFormat="1" ht="39" customHeight="1">
      <c r="A41" s="177" t="s">
        <v>60</v>
      </c>
      <c r="B41" s="49" t="s">
        <v>63</v>
      </c>
      <c r="C41" s="96"/>
      <c r="D41" s="51"/>
      <c r="E41" s="97"/>
      <c r="F41" s="53"/>
      <c r="G41" s="97"/>
      <c r="H41" s="53"/>
      <c r="I41" s="97"/>
      <c r="J41" s="55"/>
      <c r="K41" s="71"/>
      <c r="L41" s="53"/>
      <c r="M41" s="71"/>
      <c r="N41" s="53"/>
      <c r="O41" s="71"/>
      <c r="P41" s="55"/>
      <c r="Q41" s="153"/>
      <c r="R41" s="269">
        <v>7000</v>
      </c>
      <c r="S41" s="46" t="s">
        <v>0</v>
      </c>
      <c r="T41" s="269">
        <v>7000</v>
      </c>
      <c r="U41" s="46" t="s">
        <v>0</v>
      </c>
      <c r="V41" s="269">
        <v>7000</v>
      </c>
      <c r="W41" s="46" t="s">
        <v>0</v>
      </c>
      <c r="X41" s="269">
        <v>7000</v>
      </c>
      <c r="Y41" s="46" t="s">
        <v>0</v>
      </c>
      <c r="Z41" s="157"/>
    </row>
    <row r="42" spans="1:26" s="23" customFormat="1" ht="114" customHeight="1">
      <c r="A42" s="177" t="s">
        <v>61</v>
      </c>
      <c r="B42" s="49" t="s">
        <v>87</v>
      </c>
      <c r="C42" s="96"/>
      <c r="D42" s="51"/>
      <c r="E42" s="97"/>
      <c r="F42" s="53"/>
      <c r="G42" s="97"/>
      <c r="H42" s="53"/>
      <c r="I42" s="97"/>
      <c r="J42" s="55"/>
      <c r="K42" s="71"/>
      <c r="L42" s="53"/>
      <c r="M42" s="71"/>
      <c r="N42" s="53"/>
      <c r="O42" s="71"/>
      <c r="P42" s="55"/>
      <c r="Q42" s="153"/>
      <c r="R42" s="269">
        <v>30000</v>
      </c>
      <c r="S42" s="46" t="s">
        <v>0</v>
      </c>
      <c r="T42" s="269">
        <v>30000</v>
      </c>
      <c r="U42" s="46" t="s">
        <v>0</v>
      </c>
      <c r="V42" s="269">
        <v>25000</v>
      </c>
      <c r="W42" s="46" t="s">
        <v>0</v>
      </c>
      <c r="X42" s="269">
        <v>25000</v>
      </c>
      <c r="Y42" s="46" t="s">
        <v>0</v>
      </c>
      <c r="Z42" s="157"/>
    </row>
    <row r="43" spans="1:26" s="23" customFormat="1" ht="57.75" customHeight="1">
      <c r="A43" s="179" t="s">
        <v>107</v>
      </c>
      <c r="B43" s="180" t="s">
        <v>66</v>
      </c>
      <c r="C43" s="101"/>
      <c r="D43" s="42"/>
      <c r="E43" s="69"/>
      <c r="F43" s="44"/>
      <c r="G43" s="45"/>
      <c r="H43" s="44"/>
      <c r="I43" s="69"/>
      <c r="J43" s="44"/>
      <c r="K43" s="69"/>
      <c r="L43" s="44"/>
      <c r="M43" s="69"/>
      <c r="N43" s="44"/>
      <c r="O43" s="69"/>
      <c r="P43" s="46"/>
      <c r="Q43" s="154"/>
      <c r="R43" s="269"/>
      <c r="S43" s="46"/>
      <c r="T43" s="269"/>
      <c r="U43" s="46"/>
      <c r="V43" s="269"/>
      <c r="W43" s="46"/>
      <c r="X43" s="269"/>
      <c r="Y43" s="46"/>
      <c r="Z43" s="147"/>
    </row>
    <row r="44" spans="1:26" ht="42" customHeight="1">
      <c r="A44" s="176" t="s">
        <v>108</v>
      </c>
      <c r="B44" s="40" t="s">
        <v>24</v>
      </c>
      <c r="C44" s="41">
        <v>12100</v>
      </c>
      <c r="D44" s="160" t="s">
        <v>0</v>
      </c>
      <c r="E44" s="69">
        <v>12100</v>
      </c>
      <c r="F44" s="161" t="s">
        <v>0</v>
      </c>
      <c r="G44" s="45">
        <v>12500</v>
      </c>
      <c r="H44" s="161" t="s">
        <v>0</v>
      </c>
      <c r="I44" s="69">
        <v>12100</v>
      </c>
      <c r="J44" s="161" t="s">
        <v>0</v>
      </c>
      <c r="K44" s="69">
        <v>12100</v>
      </c>
      <c r="L44" s="161" t="s">
        <v>0</v>
      </c>
      <c r="M44" s="69">
        <v>12100</v>
      </c>
      <c r="N44" s="161" t="s">
        <v>0</v>
      </c>
      <c r="O44" s="69">
        <v>12100</v>
      </c>
      <c r="P44" s="102" t="s">
        <v>0</v>
      </c>
      <c r="Q44" s="154">
        <v>12100</v>
      </c>
      <c r="R44" s="269">
        <v>12500</v>
      </c>
      <c r="S44" s="46" t="s">
        <v>0</v>
      </c>
      <c r="T44" s="269">
        <v>12500</v>
      </c>
      <c r="U44" s="46" t="s">
        <v>0</v>
      </c>
      <c r="V44" s="269">
        <v>12500</v>
      </c>
      <c r="W44" s="46" t="s">
        <v>0</v>
      </c>
      <c r="X44" s="269">
        <v>12500</v>
      </c>
      <c r="Y44" s="46" t="s">
        <v>0</v>
      </c>
      <c r="Z44" s="145"/>
    </row>
    <row r="45" spans="1:26" s="146" customFormat="1" ht="32.25" customHeight="1">
      <c r="A45" s="176" t="s">
        <v>109</v>
      </c>
      <c r="B45" s="49" t="s">
        <v>34</v>
      </c>
      <c r="C45" s="96">
        <v>0</v>
      </c>
      <c r="D45" s="162" t="s">
        <v>0</v>
      </c>
      <c r="E45" s="69">
        <v>21969.25</v>
      </c>
      <c r="F45" s="163" t="s">
        <v>0</v>
      </c>
      <c r="G45" s="45">
        <v>20000</v>
      </c>
      <c r="H45" s="163" t="s">
        <v>0</v>
      </c>
      <c r="I45" s="69">
        <v>21969.25</v>
      </c>
      <c r="J45" s="163" t="s">
        <v>0</v>
      </c>
      <c r="K45" s="69">
        <v>12100</v>
      </c>
      <c r="L45" s="163" t="s">
        <v>0</v>
      </c>
      <c r="M45" s="69">
        <v>6050</v>
      </c>
      <c r="N45" s="163" t="s">
        <v>0</v>
      </c>
      <c r="O45" s="69">
        <v>6050</v>
      </c>
      <c r="P45" s="141" t="s">
        <v>0</v>
      </c>
      <c r="Q45" s="154">
        <v>6050</v>
      </c>
      <c r="R45" s="269">
        <v>0</v>
      </c>
      <c r="S45" s="55" t="s">
        <v>0</v>
      </c>
      <c r="T45" s="269">
        <v>0</v>
      </c>
      <c r="U45" s="55" t="s">
        <v>0</v>
      </c>
      <c r="V45" s="269">
        <v>0</v>
      </c>
      <c r="W45" s="55" t="s">
        <v>0</v>
      </c>
      <c r="X45" s="269">
        <v>0</v>
      </c>
      <c r="Y45" s="55" t="s">
        <v>0</v>
      </c>
      <c r="Z45" s="158"/>
    </row>
    <row r="46" spans="1:26" s="159" customFormat="1" ht="50.25" customHeight="1">
      <c r="A46" s="177" t="s">
        <v>110</v>
      </c>
      <c r="B46" s="49" t="s">
        <v>69</v>
      </c>
      <c r="C46" s="96"/>
      <c r="D46" s="162"/>
      <c r="E46" s="69"/>
      <c r="F46" s="163"/>
      <c r="G46" s="45"/>
      <c r="H46" s="163"/>
      <c r="I46" s="69"/>
      <c r="J46" s="163"/>
      <c r="K46" s="69"/>
      <c r="L46" s="163"/>
      <c r="M46" s="69"/>
      <c r="N46" s="163"/>
      <c r="O46" s="69"/>
      <c r="P46" s="141"/>
      <c r="Q46" s="154"/>
      <c r="R46" s="269">
        <v>500</v>
      </c>
      <c r="S46" s="55" t="s">
        <v>0</v>
      </c>
      <c r="T46" s="269">
        <v>500</v>
      </c>
      <c r="U46" s="55" t="s">
        <v>0</v>
      </c>
      <c r="V46" s="269">
        <v>500</v>
      </c>
      <c r="W46" s="55" t="s">
        <v>0</v>
      </c>
      <c r="X46" s="269">
        <v>500</v>
      </c>
      <c r="Y46" s="55" t="s">
        <v>0</v>
      </c>
      <c r="Z46" s="157" t="s">
        <v>111</v>
      </c>
    </row>
    <row r="47" spans="1:26" s="159" customFormat="1" ht="53.25" customHeight="1">
      <c r="A47" s="179" t="s">
        <v>50</v>
      </c>
      <c r="B47" s="172" t="s">
        <v>64</v>
      </c>
      <c r="C47" s="50"/>
      <c r="D47" s="95"/>
      <c r="E47" s="69"/>
      <c r="F47" s="53"/>
      <c r="G47" s="70"/>
      <c r="H47" s="53"/>
      <c r="I47" s="69"/>
      <c r="J47" s="53"/>
      <c r="K47" s="69"/>
      <c r="L47" s="53"/>
      <c r="M47" s="69"/>
      <c r="N47" s="53"/>
      <c r="O47" s="69"/>
      <c r="P47" s="55"/>
      <c r="Q47" s="154"/>
      <c r="R47" s="269"/>
      <c r="S47" s="55"/>
      <c r="T47" s="269"/>
      <c r="U47" s="55"/>
      <c r="V47" s="269"/>
      <c r="W47" s="55"/>
      <c r="X47" s="269"/>
      <c r="Y47" s="55"/>
      <c r="Z47" s="158" t="s">
        <v>85</v>
      </c>
    </row>
    <row r="48" spans="1:26" s="159" customFormat="1" ht="34.5" customHeight="1">
      <c r="A48" s="177" t="s">
        <v>81</v>
      </c>
      <c r="B48" s="49" t="s">
        <v>65</v>
      </c>
      <c r="C48" s="41">
        <v>441.26</v>
      </c>
      <c r="D48" s="160" t="s">
        <v>0</v>
      </c>
      <c r="E48" s="69">
        <v>400</v>
      </c>
      <c r="F48" s="161" t="s">
        <v>0</v>
      </c>
      <c r="G48" s="45">
        <v>400</v>
      </c>
      <c r="H48" s="161" t="s">
        <v>0</v>
      </c>
      <c r="I48" s="69">
        <v>400</v>
      </c>
      <c r="J48" s="161" t="s">
        <v>0</v>
      </c>
      <c r="K48" s="57">
        <v>2000</v>
      </c>
      <c r="L48" s="161" t="s">
        <v>0</v>
      </c>
      <c r="M48" s="57">
        <v>2500</v>
      </c>
      <c r="N48" s="161" t="s">
        <v>0</v>
      </c>
      <c r="O48" s="57">
        <v>0</v>
      </c>
      <c r="P48" s="102" t="s">
        <v>0</v>
      </c>
      <c r="Q48" s="154">
        <v>0</v>
      </c>
      <c r="R48" s="269">
        <v>5000</v>
      </c>
      <c r="S48" s="46" t="s">
        <v>0</v>
      </c>
      <c r="T48" s="269">
        <v>5000</v>
      </c>
      <c r="U48" s="46" t="s">
        <v>0</v>
      </c>
      <c r="V48" s="269">
        <v>5000</v>
      </c>
      <c r="W48" s="46" t="s">
        <v>0</v>
      </c>
      <c r="X48" s="269">
        <v>5000</v>
      </c>
      <c r="Y48" s="46" t="s">
        <v>0</v>
      </c>
      <c r="Z48" s="215"/>
    </row>
    <row r="49" spans="1:26" s="146" customFormat="1" ht="62.25" customHeight="1">
      <c r="A49" s="176" t="s">
        <v>82</v>
      </c>
      <c r="B49" s="49" t="s">
        <v>95</v>
      </c>
      <c r="C49" s="96">
        <v>1790.8</v>
      </c>
      <c r="D49" s="162" t="s">
        <v>0</v>
      </c>
      <c r="E49" s="114">
        <v>500</v>
      </c>
      <c r="F49" s="163" t="s">
        <v>0</v>
      </c>
      <c r="G49" s="100">
        <v>500</v>
      </c>
      <c r="H49" s="163" t="s">
        <v>0</v>
      </c>
      <c r="I49" s="114">
        <v>0</v>
      </c>
      <c r="J49" s="163" t="s">
        <v>0</v>
      </c>
      <c r="K49" s="114">
        <v>500</v>
      </c>
      <c r="L49" s="163" t="s">
        <v>0</v>
      </c>
      <c r="M49" s="114">
        <v>500</v>
      </c>
      <c r="N49" s="163" t="s">
        <v>0</v>
      </c>
      <c r="O49" s="114">
        <v>500</v>
      </c>
      <c r="P49" s="141" t="s">
        <v>0</v>
      </c>
      <c r="Q49" s="154">
        <v>500</v>
      </c>
      <c r="R49" s="269">
        <v>1500</v>
      </c>
      <c r="S49" s="55" t="s">
        <v>0</v>
      </c>
      <c r="T49" s="269">
        <v>1500</v>
      </c>
      <c r="U49" s="55" t="s">
        <v>0</v>
      </c>
      <c r="V49" s="269">
        <v>1500</v>
      </c>
      <c r="W49" s="55" t="s">
        <v>0</v>
      </c>
      <c r="X49" s="269">
        <v>1500</v>
      </c>
      <c r="Y49" s="55" t="s">
        <v>0</v>
      </c>
      <c r="Z49" s="149"/>
    </row>
    <row r="50" spans="1:26" s="297" customFormat="1" ht="51" customHeight="1">
      <c r="A50" s="289" t="s">
        <v>143</v>
      </c>
      <c r="B50" s="290" t="s">
        <v>118</v>
      </c>
      <c r="C50" s="291"/>
      <c r="D50" s="292"/>
      <c r="E50" s="293"/>
      <c r="F50" s="294"/>
      <c r="G50" s="279"/>
      <c r="H50" s="294"/>
      <c r="I50" s="293"/>
      <c r="J50" s="294"/>
      <c r="K50" s="293"/>
      <c r="L50" s="294"/>
      <c r="M50" s="293"/>
      <c r="N50" s="294"/>
      <c r="O50" s="293"/>
      <c r="P50" s="295"/>
      <c r="Q50" s="296"/>
      <c r="R50" s="282"/>
      <c r="S50" s="295"/>
      <c r="T50" s="282"/>
      <c r="U50" s="295"/>
      <c r="V50" s="282"/>
      <c r="W50" s="295"/>
      <c r="X50" s="282"/>
      <c r="Y50" s="295"/>
      <c r="Z50" s="184"/>
    </row>
    <row r="51" spans="1:26" s="298" customFormat="1" ht="51.75" customHeight="1">
      <c r="A51" s="324" t="s">
        <v>134</v>
      </c>
      <c r="B51" s="286" t="s">
        <v>112</v>
      </c>
      <c r="C51" s="291"/>
      <c r="D51" s="292"/>
      <c r="E51" s="293"/>
      <c r="F51" s="294"/>
      <c r="G51" s="279"/>
      <c r="H51" s="294"/>
      <c r="I51" s="293"/>
      <c r="J51" s="294"/>
      <c r="K51" s="293"/>
      <c r="L51" s="294"/>
      <c r="M51" s="293"/>
      <c r="N51" s="294"/>
      <c r="O51" s="293"/>
      <c r="P51" s="295"/>
      <c r="Q51" s="296"/>
      <c r="R51" s="282">
        <v>0</v>
      </c>
      <c r="S51" s="295" t="s">
        <v>0</v>
      </c>
      <c r="T51" s="282">
        <v>0</v>
      </c>
      <c r="U51" s="295" t="s">
        <v>0</v>
      </c>
      <c r="V51" s="282">
        <v>0</v>
      </c>
      <c r="W51" s="295" t="s">
        <v>0</v>
      </c>
      <c r="X51" s="282">
        <v>0</v>
      </c>
      <c r="Y51" s="295" t="s">
        <v>0</v>
      </c>
      <c r="Z51" s="215" t="s">
        <v>148</v>
      </c>
    </row>
    <row r="52" spans="1:26" s="298" customFormat="1" ht="38.25" customHeight="1">
      <c r="A52" s="324"/>
      <c r="B52" s="299" t="s">
        <v>117</v>
      </c>
      <c r="C52" s="300"/>
      <c r="D52" s="301"/>
      <c r="E52" s="302"/>
      <c r="F52" s="303"/>
      <c r="G52" s="304"/>
      <c r="H52" s="303"/>
      <c r="I52" s="302"/>
      <c r="J52" s="303"/>
      <c r="K52" s="302"/>
      <c r="L52" s="303"/>
      <c r="M52" s="302"/>
      <c r="N52" s="303"/>
      <c r="O52" s="302"/>
      <c r="P52" s="305"/>
      <c r="Q52" s="306"/>
      <c r="R52" s="307">
        <v>0</v>
      </c>
      <c r="S52" s="305" t="s">
        <v>0</v>
      </c>
      <c r="T52" s="307">
        <v>0</v>
      </c>
      <c r="U52" s="305" t="s">
        <v>0</v>
      </c>
      <c r="V52" s="307">
        <v>0</v>
      </c>
      <c r="W52" s="305" t="s">
        <v>0</v>
      </c>
      <c r="X52" s="307">
        <v>0</v>
      </c>
      <c r="Y52" s="305" t="s">
        <v>0</v>
      </c>
      <c r="Z52" s="308"/>
    </row>
    <row r="53" spans="1:26" s="298" customFormat="1" ht="74.25" customHeight="1">
      <c r="A53" s="309" t="s">
        <v>135</v>
      </c>
      <c r="B53" s="215" t="s">
        <v>113</v>
      </c>
      <c r="C53" s="291"/>
      <c r="D53" s="292"/>
      <c r="E53" s="293"/>
      <c r="F53" s="294"/>
      <c r="G53" s="279"/>
      <c r="H53" s="294"/>
      <c r="I53" s="293"/>
      <c r="J53" s="294"/>
      <c r="K53" s="293"/>
      <c r="L53" s="294"/>
      <c r="M53" s="293"/>
      <c r="N53" s="294"/>
      <c r="O53" s="293"/>
      <c r="P53" s="295"/>
      <c r="Q53" s="296"/>
      <c r="R53" s="282">
        <v>0</v>
      </c>
      <c r="S53" s="295" t="s">
        <v>0</v>
      </c>
      <c r="T53" s="282">
        <v>0</v>
      </c>
      <c r="U53" s="295" t="s">
        <v>0</v>
      </c>
      <c r="V53" s="282">
        <v>5000</v>
      </c>
      <c r="W53" s="295" t="s">
        <v>0</v>
      </c>
      <c r="X53" s="282">
        <v>5000</v>
      </c>
      <c r="Y53" s="295" t="s">
        <v>0</v>
      </c>
      <c r="Z53" s="215" t="s">
        <v>144</v>
      </c>
    </row>
    <row r="54" spans="1:26" s="298" customFormat="1" ht="41.25" customHeight="1">
      <c r="A54" s="310" t="s">
        <v>136</v>
      </c>
      <c r="B54" s="286" t="s">
        <v>102</v>
      </c>
      <c r="C54" s="291"/>
      <c r="D54" s="292"/>
      <c r="E54" s="293"/>
      <c r="F54" s="294"/>
      <c r="G54" s="279"/>
      <c r="H54" s="294"/>
      <c r="I54" s="293"/>
      <c r="J54" s="294"/>
      <c r="K54" s="293"/>
      <c r="L54" s="294"/>
      <c r="M54" s="293"/>
      <c r="N54" s="294"/>
      <c r="O54" s="293"/>
      <c r="P54" s="295"/>
      <c r="Q54" s="296"/>
      <c r="R54" s="282">
        <v>0</v>
      </c>
      <c r="S54" s="295" t="s">
        <v>0</v>
      </c>
      <c r="T54" s="282">
        <v>0</v>
      </c>
      <c r="U54" s="295" t="s">
        <v>0</v>
      </c>
      <c r="V54" s="282">
        <v>0</v>
      </c>
      <c r="W54" s="295" t="s">
        <v>0</v>
      </c>
      <c r="X54" s="282">
        <v>0</v>
      </c>
      <c r="Y54" s="295" t="s">
        <v>0</v>
      </c>
      <c r="Z54" s="215" t="s">
        <v>132</v>
      </c>
    </row>
    <row r="55" spans="1:26" s="298" customFormat="1" ht="38.25" customHeight="1">
      <c r="A55" s="324" t="s">
        <v>137</v>
      </c>
      <c r="B55" s="311" t="s">
        <v>89</v>
      </c>
      <c r="C55" s="312"/>
      <c r="D55" s="313"/>
      <c r="E55" s="314"/>
      <c r="F55" s="315"/>
      <c r="G55" s="316"/>
      <c r="H55" s="315"/>
      <c r="I55" s="314"/>
      <c r="J55" s="315"/>
      <c r="K55" s="314"/>
      <c r="L55" s="315"/>
      <c r="M55" s="314"/>
      <c r="N55" s="315"/>
      <c r="O55" s="314"/>
      <c r="P55" s="317"/>
      <c r="Q55" s="318"/>
      <c r="R55" s="319">
        <v>41000</v>
      </c>
      <c r="S55" s="317" t="s">
        <v>0</v>
      </c>
      <c r="T55" s="319" t="s">
        <v>132</v>
      </c>
      <c r="U55" s="317" t="s">
        <v>0</v>
      </c>
      <c r="V55" s="319">
        <v>41000</v>
      </c>
      <c r="W55" s="317" t="s">
        <v>0</v>
      </c>
      <c r="X55" s="319">
        <v>41000</v>
      </c>
      <c r="Y55" s="317" t="s">
        <v>0</v>
      </c>
      <c r="Z55" s="320" t="s">
        <v>129</v>
      </c>
    </row>
    <row r="56" spans="1:26" s="298" customFormat="1" ht="48" customHeight="1">
      <c r="A56" s="324"/>
      <c r="B56" s="321" t="s">
        <v>120</v>
      </c>
      <c r="C56" s="300"/>
      <c r="D56" s="301"/>
      <c r="E56" s="302"/>
      <c r="F56" s="303"/>
      <c r="G56" s="304"/>
      <c r="H56" s="303"/>
      <c r="I56" s="302"/>
      <c r="J56" s="303"/>
      <c r="K56" s="302"/>
      <c r="L56" s="303"/>
      <c r="M56" s="302"/>
      <c r="N56" s="303"/>
      <c r="O56" s="302"/>
      <c r="P56" s="305"/>
      <c r="Q56" s="306"/>
      <c r="R56" s="307">
        <v>6800</v>
      </c>
      <c r="S56" s="305" t="s">
        <v>0</v>
      </c>
      <c r="T56" s="307" t="s">
        <v>132</v>
      </c>
      <c r="U56" s="305" t="s">
        <v>0</v>
      </c>
      <c r="V56" s="307">
        <v>6800</v>
      </c>
      <c r="W56" s="305" t="s">
        <v>0</v>
      </c>
      <c r="X56" s="307">
        <v>6800</v>
      </c>
      <c r="Y56" s="305" t="s">
        <v>0</v>
      </c>
      <c r="Z56" s="308" t="s">
        <v>130</v>
      </c>
    </row>
    <row r="57" spans="1:26" s="298" customFormat="1" ht="34.5" customHeight="1">
      <c r="A57" s="309" t="s">
        <v>138</v>
      </c>
      <c r="B57" s="311" t="s">
        <v>92</v>
      </c>
      <c r="C57" s="312"/>
      <c r="D57" s="313"/>
      <c r="E57" s="314"/>
      <c r="F57" s="315"/>
      <c r="G57" s="316"/>
      <c r="H57" s="315"/>
      <c r="I57" s="314"/>
      <c r="J57" s="315"/>
      <c r="K57" s="314"/>
      <c r="L57" s="315"/>
      <c r="M57" s="314"/>
      <c r="N57" s="315"/>
      <c r="O57" s="314"/>
      <c r="P57" s="317"/>
      <c r="Q57" s="318"/>
      <c r="R57" s="319">
        <v>0</v>
      </c>
      <c r="S57" s="317" t="s">
        <v>0</v>
      </c>
      <c r="T57" s="319">
        <v>0</v>
      </c>
      <c r="U57" s="317" t="s">
        <v>0</v>
      </c>
      <c r="V57" s="319">
        <v>0</v>
      </c>
      <c r="W57" s="317" t="s">
        <v>0</v>
      </c>
      <c r="X57" s="319">
        <v>0</v>
      </c>
      <c r="Y57" s="317" t="s">
        <v>0</v>
      </c>
      <c r="Z57" s="215" t="s">
        <v>115</v>
      </c>
    </row>
    <row r="58" spans="1:26" s="298" customFormat="1" ht="34.5" customHeight="1">
      <c r="A58" s="309" t="s">
        <v>139</v>
      </c>
      <c r="B58" s="311" t="s">
        <v>90</v>
      </c>
      <c r="C58" s="312"/>
      <c r="D58" s="313"/>
      <c r="E58" s="314"/>
      <c r="F58" s="315"/>
      <c r="G58" s="316"/>
      <c r="H58" s="315"/>
      <c r="I58" s="314"/>
      <c r="J58" s="315"/>
      <c r="K58" s="314"/>
      <c r="L58" s="315"/>
      <c r="M58" s="314"/>
      <c r="N58" s="315"/>
      <c r="O58" s="314"/>
      <c r="P58" s="317"/>
      <c r="Q58" s="318"/>
      <c r="R58" s="319">
        <v>0</v>
      </c>
      <c r="S58" s="317" t="s">
        <v>0</v>
      </c>
      <c r="T58" s="319">
        <v>0</v>
      </c>
      <c r="U58" s="322" t="s">
        <v>0</v>
      </c>
      <c r="V58" s="319">
        <v>20000</v>
      </c>
      <c r="W58" s="322" t="s">
        <v>0</v>
      </c>
      <c r="X58" s="319">
        <v>20000</v>
      </c>
      <c r="Y58" s="322" t="s">
        <v>0</v>
      </c>
      <c r="Z58" s="320" t="s">
        <v>132</v>
      </c>
    </row>
    <row r="59" spans="1:26" s="298" customFormat="1" ht="34.5" customHeight="1">
      <c r="A59" s="324" t="s">
        <v>140</v>
      </c>
      <c r="B59" s="323" t="s">
        <v>91</v>
      </c>
      <c r="C59" s="312"/>
      <c r="D59" s="313"/>
      <c r="E59" s="314"/>
      <c r="F59" s="315"/>
      <c r="G59" s="316"/>
      <c r="H59" s="315"/>
      <c r="I59" s="314"/>
      <c r="J59" s="315"/>
      <c r="K59" s="314"/>
      <c r="L59" s="315"/>
      <c r="M59" s="314"/>
      <c r="N59" s="315"/>
      <c r="O59" s="314"/>
      <c r="P59" s="317"/>
      <c r="Q59" s="318"/>
      <c r="R59" s="319">
        <v>44600</v>
      </c>
      <c r="S59" s="317" t="s">
        <v>0</v>
      </c>
      <c r="T59" s="319" t="s">
        <v>132</v>
      </c>
      <c r="U59" s="317" t="s">
        <v>0</v>
      </c>
      <c r="V59" s="319">
        <v>44600</v>
      </c>
      <c r="W59" s="317" t="s">
        <v>0</v>
      </c>
      <c r="X59" s="319">
        <v>44600</v>
      </c>
      <c r="Y59" s="317" t="s">
        <v>0</v>
      </c>
      <c r="Z59" s="320" t="s">
        <v>129</v>
      </c>
    </row>
    <row r="60" spans="1:26" s="298" customFormat="1" ht="43.5" customHeight="1">
      <c r="A60" s="324"/>
      <c r="B60" s="299" t="s">
        <v>119</v>
      </c>
      <c r="C60" s="300"/>
      <c r="D60" s="301"/>
      <c r="E60" s="302"/>
      <c r="F60" s="303"/>
      <c r="G60" s="304"/>
      <c r="H60" s="303"/>
      <c r="I60" s="302"/>
      <c r="J60" s="303"/>
      <c r="K60" s="302"/>
      <c r="L60" s="303"/>
      <c r="M60" s="302"/>
      <c r="N60" s="303"/>
      <c r="O60" s="302"/>
      <c r="P60" s="305"/>
      <c r="Q60" s="306"/>
      <c r="R60" s="307">
        <v>5400</v>
      </c>
      <c r="S60" s="305" t="s">
        <v>0</v>
      </c>
      <c r="T60" s="307" t="s">
        <v>132</v>
      </c>
      <c r="U60" s="305" t="s">
        <v>0</v>
      </c>
      <c r="V60" s="307">
        <v>5400</v>
      </c>
      <c r="W60" s="305" t="s">
        <v>0</v>
      </c>
      <c r="X60" s="307">
        <v>5400</v>
      </c>
      <c r="Y60" s="305" t="s">
        <v>0</v>
      </c>
      <c r="Z60" s="308" t="s">
        <v>131</v>
      </c>
    </row>
    <row r="61" spans="1:26" s="159" customFormat="1" ht="68.25" customHeight="1">
      <c r="A61" s="177" t="s">
        <v>141</v>
      </c>
      <c r="B61" s="266" t="s">
        <v>93</v>
      </c>
      <c r="C61" s="258"/>
      <c r="D61" s="259"/>
      <c r="E61" s="260"/>
      <c r="F61" s="261"/>
      <c r="G61" s="262"/>
      <c r="H61" s="261"/>
      <c r="I61" s="260"/>
      <c r="J61" s="261"/>
      <c r="K61" s="260"/>
      <c r="L61" s="261"/>
      <c r="M61" s="260"/>
      <c r="N61" s="261"/>
      <c r="O61" s="260"/>
      <c r="P61" s="263"/>
      <c r="Q61" s="264"/>
      <c r="R61" s="265">
        <v>20000</v>
      </c>
      <c r="S61" s="263" t="s">
        <v>0</v>
      </c>
      <c r="T61" s="265">
        <v>20000</v>
      </c>
      <c r="U61" s="263" t="s">
        <v>0</v>
      </c>
      <c r="V61" s="265">
        <v>20000</v>
      </c>
      <c r="W61" s="263" t="s">
        <v>0</v>
      </c>
      <c r="X61" s="265">
        <v>20000</v>
      </c>
      <c r="Y61" s="263" t="s">
        <v>0</v>
      </c>
      <c r="Z61" s="266" t="s">
        <v>94</v>
      </c>
    </row>
    <row r="62" spans="1:26" s="159" customFormat="1" ht="68.25" customHeight="1" thickBot="1">
      <c r="A62" s="177"/>
      <c r="B62" s="257" t="s">
        <v>121</v>
      </c>
      <c r="C62" s="50"/>
      <c r="D62" s="95"/>
      <c r="E62" s="69"/>
      <c r="F62" s="53"/>
      <c r="G62" s="70"/>
      <c r="H62" s="53"/>
      <c r="I62" s="69"/>
      <c r="J62" s="53"/>
      <c r="K62" s="43"/>
      <c r="L62" s="53"/>
      <c r="M62" s="43"/>
      <c r="N62" s="53"/>
      <c r="O62" s="43"/>
      <c r="P62" s="55"/>
      <c r="Q62" s="154"/>
      <c r="R62" s="269">
        <v>0</v>
      </c>
      <c r="S62" s="55" t="s">
        <v>0</v>
      </c>
      <c r="T62" s="271" t="s">
        <v>132</v>
      </c>
      <c r="U62" s="55" t="s">
        <v>0</v>
      </c>
      <c r="V62" s="269">
        <v>0</v>
      </c>
      <c r="W62" s="55" t="s">
        <v>0</v>
      </c>
      <c r="X62" s="55">
        <f>(X53+X56+X60+3400)*0.21</f>
        <v>4326</v>
      </c>
      <c r="Z62" s="145"/>
    </row>
    <row r="63" spans="1:26" ht="68.25" customHeight="1" thickBot="1">
      <c r="A63" s="201"/>
      <c r="B63" s="230" t="s">
        <v>4</v>
      </c>
      <c r="C63" s="231">
        <f>SUM(C27:C49)</f>
        <v>25753.379999999997</v>
      </c>
      <c r="D63" s="232" t="s">
        <v>0</v>
      </c>
      <c r="E63" s="233">
        <f>SUM(E27:E61)</f>
        <v>75617.63</v>
      </c>
      <c r="F63" s="234" t="s">
        <v>0</v>
      </c>
      <c r="G63" s="235">
        <f>SUM(G27:G49)</f>
        <v>64048.38</v>
      </c>
      <c r="H63" s="234" t="s">
        <v>0</v>
      </c>
      <c r="I63" s="233">
        <f>SUM(I27:I61)</f>
        <v>62617.630000000005</v>
      </c>
      <c r="J63" s="234" t="s">
        <v>0</v>
      </c>
      <c r="K63" s="236">
        <f>SUM(K27:K61)</f>
        <v>72200</v>
      </c>
      <c r="L63" s="234" t="s">
        <v>0</v>
      </c>
      <c r="M63" s="236">
        <f>SUM(M27:M61)</f>
        <v>96150</v>
      </c>
      <c r="N63" s="234" t="s">
        <v>0</v>
      </c>
      <c r="O63" s="236">
        <f>SUM(O27:O61)</f>
        <v>93650</v>
      </c>
      <c r="P63" s="237" t="s">
        <v>0</v>
      </c>
      <c r="Q63" s="238">
        <f>SUM(Q27:Q61)</f>
        <v>78650</v>
      </c>
      <c r="R63" s="239">
        <f>SUM(R26:R62)</f>
        <v>313500</v>
      </c>
      <c r="S63" s="237" t="s">
        <v>0</v>
      </c>
      <c r="T63" s="239">
        <f>SUM(T26:T62)</f>
        <v>207695</v>
      </c>
      <c r="U63" s="237" t="s">
        <v>0</v>
      </c>
      <c r="V63" s="239">
        <f>SUM(V26:V62)</f>
        <v>318500</v>
      </c>
      <c r="W63" s="237" t="s">
        <v>0</v>
      </c>
      <c r="X63" s="239">
        <f>SUM(X26:X62)</f>
        <v>330426</v>
      </c>
      <c r="Y63" s="237" t="s">
        <v>0</v>
      </c>
      <c r="Z63" s="240" t="s">
        <v>132</v>
      </c>
    </row>
    <row r="64" spans="1:26" ht="23.25" customHeight="1">
      <c r="A64" s="176"/>
      <c r="B64" s="216"/>
      <c r="C64" s="217"/>
      <c r="D64" s="218"/>
      <c r="E64" s="219"/>
      <c r="F64" s="220"/>
      <c r="G64" s="221"/>
      <c r="H64" s="220"/>
      <c r="I64" s="222"/>
      <c r="J64" s="220"/>
      <c r="K64" s="223"/>
      <c r="L64" s="220"/>
      <c r="M64" s="223"/>
      <c r="N64" s="224"/>
      <c r="O64" s="225"/>
      <c r="P64" s="224"/>
      <c r="Q64" s="226"/>
      <c r="R64" s="227"/>
      <c r="S64" s="228"/>
      <c r="T64" s="227"/>
      <c r="U64" s="228"/>
      <c r="V64" s="229"/>
      <c r="W64" s="224"/>
      <c r="X64" s="229"/>
      <c r="Y64" s="224"/>
      <c r="Z64" s="151"/>
    </row>
    <row r="65" spans="1:26" ht="32.25" customHeight="1">
      <c r="A65" s="176"/>
      <c r="B65" s="109" t="s">
        <v>21</v>
      </c>
      <c r="C65" s="103">
        <f>SUM(C23-C63)</f>
        <v>8216.1700000000055</v>
      </c>
      <c r="D65" s="104" t="s">
        <v>0</v>
      </c>
      <c r="E65" s="110">
        <f>E23-E63</f>
        <v>5643.3699999999953</v>
      </c>
      <c r="F65" s="106" t="s">
        <v>0</v>
      </c>
      <c r="G65" s="107">
        <f>G23-G63</f>
        <v>13211.620000000003</v>
      </c>
      <c r="H65" s="106" t="s">
        <v>0</v>
      </c>
      <c r="I65" s="105">
        <f>I23-I63</f>
        <v>20143.369999999995</v>
      </c>
      <c r="J65" s="106" t="s">
        <v>0</v>
      </c>
      <c r="K65" s="111">
        <f>K23-K63</f>
        <v>11874</v>
      </c>
      <c r="L65" s="106" t="s">
        <v>0</v>
      </c>
      <c r="M65" s="111">
        <f>M23-M63</f>
        <v>-1448</v>
      </c>
      <c r="N65" s="108" t="s">
        <v>0</v>
      </c>
      <c r="O65" s="112">
        <f>O23-O63</f>
        <v>20908.5</v>
      </c>
      <c r="P65" s="108" t="s">
        <v>0</v>
      </c>
      <c r="Q65" s="155">
        <f>Q23-Q63</f>
        <v>36336</v>
      </c>
      <c r="R65" s="185">
        <f>SUM(R23-R63)</f>
        <v>-90828</v>
      </c>
      <c r="S65" s="108" t="s">
        <v>0</v>
      </c>
      <c r="T65" s="185">
        <f>SUM(T23-T63)</f>
        <v>14977</v>
      </c>
      <c r="U65" s="108" t="s">
        <v>0</v>
      </c>
      <c r="V65" s="202">
        <f>V23-V63</f>
        <v>56972</v>
      </c>
      <c r="W65" s="108" t="s">
        <v>0</v>
      </c>
      <c r="X65" s="202">
        <f>SUM(X23-X63)</f>
        <v>45046</v>
      </c>
      <c r="Y65" s="108" t="s">
        <v>0</v>
      </c>
      <c r="Z65" s="152"/>
    </row>
    <row r="66" spans="1:26" s="5" customFormat="1" ht="21" thickBot="1">
      <c r="A66" s="176"/>
      <c r="B66" s="72"/>
      <c r="C66" s="58"/>
      <c r="D66" s="59"/>
      <c r="E66" s="62"/>
      <c r="F66" s="60"/>
      <c r="G66" s="61"/>
      <c r="H66" s="60"/>
      <c r="I66" s="73"/>
      <c r="J66" s="60"/>
      <c r="K66" s="67"/>
      <c r="L66" s="74"/>
      <c r="M66" s="67"/>
      <c r="N66" s="75"/>
      <c r="O66" s="76"/>
      <c r="P66" s="75"/>
      <c r="Q66" s="156"/>
      <c r="R66" s="186"/>
      <c r="S66" s="187"/>
      <c r="T66" s="186"/>
      <c r="U66" s="188"/>
      <c r="V66" s="191"/>
      <c r="W66" s="67"/>
      <c r="X66" s="191"/>
      <c r="Y66" s="67"/>
      <c r="Z66" s="150"/>
    </row>
    <row r="67" spans="1:26" ht="9" customHeight="1">
      <c r="A67" s="176"/>
      <c r="B67" s="65"/>
      <c r="C67" s="65"/>
      <c r="D67" s="65"/>
      <c r="E67" s="68"/>
      <c r="F67" s="77"/>
      <c r="G67" s="77"/>
      <c r="H67" s="77"/>
      <c r="I67" s="36"/>
      <c r="J67" s="77"/>
      <c r="K67" s="78"/>
      <c r="L67" s="79"/>
      <c r="M67" s="78"/>
      <c r="N67" s="79"/>
      <c r="O67" s="80"/>
      <c r="P67" s="38"/>
      <c r="Q67" s="38"/>
      <c r="S67" s="165"/>
      <c r="U67" s="167"/>
      <c r="W67" s="167"/>
      <c r="Y67" s="167"/>
    </row>
    <row r="68" spans="1:26" ht="9" customHeight="1">
      <c r="A68" s="176"/>
      <c r="B68" s="65"/>
      <c r="C68" s="65"/>
      <c r="D68" s="65"/>
      <c r="E68" s="68"/>
      <c r="F68" s="77"/>
      <c r="G68" s="77"/>
      <c r="H68" s="77"/>
      <c r="I68" s="36"/>
      <c r="J68" s="77"/>
      <c r="K68" s="78"/>
      <c r="L68" s="79"/>
      <c r="M68" s="78"/>
      <c r="N68" s="79"/>
      <c r="O68" s="80"/>
      <c r="P68" s="38"/>
      <c r="Q68" s="38"/>
      <c r="S68" s="165"/>
      <c r="U68" s="167"/>
      <c r="W68" s="167"/>
      <c r="Y68" s="167"/>
    </row>
    <row r="69" spans="1:26" ht="9" customHeight="1">
      <c r="A69" s="176"/>
      <c r="B69" s="65"/>
      <c r="C69" s="65"/>
      <c r="D69" s="65"/>
      <c r="E69" s="68"/>
      <c r="F69" s="77"/>
      <c r="G69" s="77"/>
      <c r="H69" s="77"/>
      <c r="I69" s="36"/>
      <c r="J69" s="77"/>
      <c r="K69" s="78"/>
      <c r="L69" s="79"/>
      <c r="M69" s="78"/>
      <c r="N69" s="79"/>
      <c r="O69" s="80"/>
      <c r="P69" s="38"/>
      <c r="Q69" s="38"/>
    </row>
    <row r="70" spans="1:26" ht="9" customHeight="1">
      <c r="A70" s="176"/>
      <c r="B70" s="137"/>
      <c r="C70" s="65"/>
      <c r="D70" s="65"/>
      <c r="E70" s="64"/>
      <c r="F70" s="63"/>
      <c r="G70" s="63"/>
      <c r="H70" s="63"/>
      <c r="I70" s="81"/>
      <c r="J70" s="63"/>
      <c r="K70" s="85"/>
      <c r="L70" s="63"/>
      <c r="M70" s="63"/>
      <c r="N70" s="63"/>
      <c r="O70" s="86"/>
      <c r="P70" s="38"/>
      <c r="Q70" s="38"/>
    </row>
    <row r="71" spans="1:26" ht="19.5" customHeight="1">
      <c r="A71" s="176"/>
      <c r="B71" s="113"/>
      <c r="C71" s="82"/>
      <c r="D71" s="82"/>
      <c r="E71" s="64"/>
      <c r="F71" s="63"/>
      <c r="G71" s="63"/>
      <c r="H71" s="63"/>
      <c r="I71" s="81"/>
      <c r="J71" s="63"/>
      <c r="K71" s="85"/>
      <c r="L71" s="63"/>
      <c r="M71" s="63"/>
      <c r="N71" s="63"/>
      <c r="O71" s="86"/>
      <c r="P71" s="38"/>
      <c r="Q71" s="38"/>
    </row>
    <row r="72" spans="1:26" ht="13.5" customHeight="1">
      <c r="A72" s="176"/>
      <c r="B72" s="87"/>
      <c r="C72" s="83"/>
      <c r="D72" s="83"/>
      <c r="E72" s="64"/>
      <c r="F72" s="63"/>
      <c r="G72" s="63"/>
      <c r="H72" s="63"/>
      <c r="I72" s="81"/>
      <c r="J72" s="63"/>
      <c r="K72" s="85"/>
      <c r="L72" s="63"/>
      <c r="M72" s="63"/>
      <c r="N72" s="63"/>
      <c r="O72" s="86"/>
      <c r="P72" s="38"/>
      <c r="Q72" s="38"/>
    </row>
    <row r="73" spans="1:26">
      <c r="A73" s="176"/>
      <c r="B73" s="14"/>
      <c r="C73" s="14"/>
      <c r="D73" s="14"/>
      <c r="E73" s="3"/>
      <c r="F73" s="2"/>
      <c r="G73" s="2"/>
      <c r="H73" s="2"/>
      <c r="I73" s="16"/>
    </row>
    <row r="74" spans="1:26">
      <c r="A74" s="176"/>
      <c r="B74" s="14"/>
      <c r="C74" s="14"/>
      <c r="D74" s="14"/>
      <c r="E74" s="3"/>
      <c r="F74" s="2"/>
      <c r="G74" s="2"/>
      <c r="H74" s="2"/>
      <c r="I74" s="16"/>
    </row>
    <row r="75" spans="1:26">
      <c r="A75" s="176"/>
      <c r="B75" s="14"/>
      <c r="C75" s="14"/>
      <c r="D75" s="14"/>
      <c r="E75" s="3"/>
      <c r="F75" s="2"/>
      <c r="G75" s="2"/>
      <c r="H75" s="2"/>
      <c r="I75" s="16"/>
    </row>
    <row r="76" spans="1:26">
      <c r="A76" s="176"/>
      <c r="B76" s="14"/>
      <c r="C76" s="14"/>
      <c r="D76" s="14"/>
      <c r="E76" s="3"/>
      <c r="F76" s="2"/>
      <c r="G76" s="2"/>
      <c r="H76" s="2"/>
      <c r="I76" s="16"/>
    </row>
    <row r="77" spans="1:26">
      <c r="A77" s="176"/>
      <c r="C77" s="2"/>
      <c r="D77" s="2"/>
      <c r="E77" s="3"/>
      <c r="F77" s="2"/>
      <c r="G77" s="2"/>
      <c r="H77" s="2"/>
      <c r="I77" s="16"/>
    </row>
    <row r="78" spans="1:26">
      <c r="A78" s="176"/>
      <c r="B78" s="2"/>
      <c r="C78" s="2"/>
      <c r="D78" s="2"/>
      <c r="E78" s="3"/>
      <c r="F78" s="2"/>
      <c r="G78" s="2"/>
      <c r="H78" s="2"/>
      <c r="I78" s="16"/>
    </row>
    <row r="79" spans="1:26">
      <c r="A79" s="176"/>
      <c r="B79" s="2"/>
      <c r="C79" s="2"/>
      <c r="D79" s="2"/>
      <c r="E79" s="328"/>
      <c r="F79" s="329"/>
      <c r="G79" s="329"/>
      <c r="H79" s="329"/>
      <c r="I79" s="329"/>
      <c r="J79" s="329"/>
    </row>
    <row r="80" spans="1:26">
      <c r="A80" s="176"/>
      <c r="B80" s="2"/>
      <c r="C80" s="2"/>
      <c r="D80" s="2"/>
      <c r="E80" s="3"/>
      <c r="F80" s="2"/>
      <c r="G80" s="2"/>
      <c r="H80" s="2"/>
      <c r="I80" s="16"/>
    </row>
    <row r="81" spans="1:9" ht="12.75" customHeight="1">
      <c r="A81" s="176"/>
      <c r="B81" s="2"/>
      <c r="C81" s="2"/>
      <c r="D81" s="2"/>
      <c r="E81" s="3"/>
      <c r="F81" s="2"/>
      <c r="G81" s="2"/>
      <c r="H81" s="2"/>
      <c r="I81" s="16"/>
    </row>
    <row r="82" spans="1:9">
      <c r="A82" s="176"/>
    </row>
    <row r="83" spans="1:9">
      <c r="A83" s="176"/>
    </row>
    <row r="84" spans="1:9" ht="6" customHeight="1">
      <c r="A84" s="176"/>
    </row>
    <row r="85" spans="1:9" ht="5.25" customHeight="1"/>
    <row r="87" spans="1:9" ht="6" customHeight="1"/>
    <row r="95" spans="1:9" ht="6" customHeight="1"/>
    <row r="97" ht="6" customHeight="1"/>
    <row r="98" ht="6" customHeight="1"/>
    <row r="100" ht="6"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30" ht="6" customHeight="1"/>
    <row r="131" ht="6" customHeight="1"/>
    <row r="149" ht="6" customHeight="1"/>
    <row r="150" ht="6" customHeight="1"/>
    <row r="152" ht="6" customHeight="1"/>
    <row r="153" ht="6" customHeight="1"/>
    <row r="155" ht="6" customHeight="1"/>
  </sheetData>
  <mergeCells count="16">
    <mergeCell ref="B3:Z3"/>
    <mergeCell ref="E79:J79"/>
    <mergeCell ref="C7:D7"/>
    <mergeCell ref="C25:D25"/>
    <mergeCell ref="R8:R9"/>
    <mergeCell ref="Y8:Y9"/>
    <mergeCell ref="Z8:Z9"/>
    <mergeCell ref="S8:S9"/>
    <mergeCell ref="T8:T9"/>
    <mergeCell ref="A59:A60"/>
    <mergeCell ref="X8:X9"/>
    <mergeCell ref="U8:U9"/>
    <mergeCell ref="W8:W9"/>
    <mergeCell ref="A51:A52"/>
    <mergeCell ref="A55:A56"/>
    <mergeCell ref="V8:V9"/>
  </mergeCells>
  <phoneticPr fontId="0" type="noConversion"/>
  <pageMargins left="0.55118110236220474" right="0.55118110236220474" top="0.41" bottom="0.57999999999999996" header="0.41" footer="0.51181102362204722"/>
  <pageSetup paperSize="8" scale="49" fitToHeight="2"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sheetPr>
    <pageSetUpPr fitToPage="1"/>
  </sheetPr>
  <dimension ref="A1:J48"/>
  <sheetViews>
    <sheetView topLeftCell="A8" zoomScale="90" zoomScaleNormal="90" zoomScaleSheetLayoutView="50" workbookViewId="0">
      <selection activeCell="E27" sqref="E27"/>
    </sheetView>
  </sheetViews>
  <sheetFormatPr defaultRowHeight="12.75"/>
  <cols>
    <col min="1" max="1" width="2.42578125" customWidth="1"/>
    <col min="2" max="2" width="31.28515625" customWidth="1"/>
    <col min="3" max="6" width="25.7109375" customWidth="1"/>
  </cols>
  <sheetData>
    <row r="1" spans="1:6" ht="20.25">
      <c r="A1" s="17"/>
      <c r="B1" s="18"/>
      <c r="C1" s="2"/>
      <c r="D1" s="2"/>
      <c r="E1" s="2"/>
      <c r="F1" s="2"/>
    </row>
    <row r="2" spans="1:6" ht="20.25">
      <c r="A2" s="17"/>
      <c r="B2" s="18"/>
      <c r="C2" s="2"/>
      <c r="D2" s="2"/>
      <c r="E2" s="2"/>
      <c r="F2" s="2"/>
    </row>
    <row r="3" spans="1:6">
      <c r="A3" s="17"/>
      <c r="B3" s="339"/>
      <c r="C3" s="2"/>
      <c r="D3" s="2"/>
      <c r="E3" s="2"/>
      <c r="F3" s="2"/>
    </row>
    <row r="4" spans="1:6">
      <c r="A4" s="17"/>
      <c r="B4" s="340"/>
      <c r="C4" s="2"/>
      <c r="D4" s="2"/>
      <c r="E4" s="2"/>
      <c r="F4" s="2"/>
    </row>
    <row r="5" spans="1:6" s="22" customFormat="1" ht="70.5" customHeight="1">
      <c r="A5" s="127"/>
      <c r="B5" s="338" t="s">
        <v>72</v>
      </c>
      <c r="C5" s="338"/>
      <c r="D5" s="338"/>
      <c r="E5" s="338"/>
      <c r="F5" s="338"/>
    </row>
    <row r="6" spans="1:6" ht="15" customHeight="1">
      <c r="A6" s="17"/>
      <c r="B6" s="21"/>
      <c r="C6" s="21"/>
      <c r="D6" s="21"/>
      <c r="E6" s="21"/>
      <c r="F6" s="21"/>
    </row>
    <row r="7" spans="1:6" ht="15" customHeight="1">
      <c r="A7" s="17"/>
      <c r="B7" s="21"/>
      <c r="C7" s="21"/>
      <c r="D7" s="21"/>
      <c r="E7" s="21"/>
      <c r="F7" s="21"/>
    </row>
    <row r="8" spans="1:6" s="126" customFormat="1" ht="14.25" customHeight="1">
      <c r="A8" s="124"/>
      <c r="B8" s="125"/>
      <c r="C8" s="125"/>
      <c r="D8" s="125"/>
      <c r="E8" s="125"/>
      <c r="F8" s="125"/>
    </row>
    <row r="9" spans="1:6" ht="15" customHeight="1" thickBot="1">
      <c r="A9" s="17"/>
      <c r="B9" s="24"/>
      <c r="C9" s="19"/>
      <c r="D9" s="19"/>
      <c r="E9" s="19"/>
      <c r="F9" s="19"/>
    </row>
    <row r="10" spans="1:6" ht="16.5" customHeight="1">
      <c r="A10" s="17"/>
      <c r="B10" s="341" t="s">
        <v>19</v>
      </c>
      <c r="C10" s="343" t="s">
        <v>39</v>
      </c>
      <c r="D10" s="343" t="s">
        <v>40</v>
      </c>
      <c r="E10" s="335" t="s">
        <v>70</v>
      </c>
      <c r="F10" s="335" t="s">
        <v>71</v>
      </c>
    </row>
    <row r="11" spans="1:6" ht="48" customHeight="1" thickBot="1">
      <c r="A11" s="17"/>
      <c r="B11" s="342"/>
      <c r="C11" s="345"/>
      <c r="D11" s="344"/>
      <c r="E11" s="336"/>
      <c r="F11" s="337"/>
    </row>
    <row r="12" spans="1:6" ht="17.25" customHeight="1">
      <c r="A12" s="17"/>
      <c r="B12" s="131" t="s">
        <v>8</v>
      </c>
      <c r="C12" s="128">
        <v>2500</v>
      </c>
      <c r="D12" s="128">
        <v>1428</v>
      </c>
      <c r="E12" s="128"/>
      <c r="F12" s="128"/>
    </row>
    <row r="13" spans="1:6" ht="16.5" customHeight="1">
      <c r="A13" s="17"/>
      <c r="B13" s="132" t="s">
        <v>9</v>
      </c>
      <c r="C13" s="129">
        <v>5000</v>
      </c>
      <c r="D13" s="129">
        <v>4856</v>
      </c>
      <c r="E13" s="129"/>
      <c r="F13" s="129"/>
    </row>
    <row r="14" spans="1:6" ht="18" hidden="1" customHeight="1">
      <c r="A14" s="17"/>
      <c r="B14" s="132" t="s">
        <v>20</v>
      </c>
      <c r="C14" s="129"/>
      <c r="D14" s="129"/>
      <c r="E14" s="129"/>
      <c r="F14" s="129"/>
    </row>
    <row r="15" spans="1:6" ht="16.5" customHeight="1">
      <c r="A15" s="17"/>
      <c r="B15" s="132" t="s">
        <v>10</v>
      </c>
      <c r="C15" s="129">
        <v>12500</v>
      </c>
      <c r="D15" s="128">
        <v>5474</v>
      </c>
      <c r="E15" s="129"/>
      <c r="F15" s="128"/>
    </row>
    <row r="16" spans="1:6" ht="17.25" customHeight="1">
      <c r="A16" s="17"/>
      <c r="B16" s="132" t="s">
        <v>11</v>
      </c>
      <c r="C16" s="129">
        <v>12500</v>
      </c>
      <c r="D16" s="129">
        <v>17474</v>
      </c>
      <c r="E16" s="129"/>
      <c r="F16" s="129"/>
    </row>
    <row r="17" spans="1:10" ht="15.75" customHeight="1">
      <c r="A17" s="17"/>
      <c r="B17" s="132" t="s">
        <v>12</v>
      </c>
      <c r="C17" s="129">
        <v>12500</v>
      </c>
      <c r="D17" s="129">
        <v>5474</v>
      </c>
      <c r="E17" s="129"/>
      <c r="F17" s="129"/>
    </row>
    <row r="18" spans="1:10" ht="16.5" customHeight="1">
      <c r="A18" s="17"/>
      <c r="B18" s="132" t="s">
        <v>13</v>
      </c>
      <c r="C18" s="129">
        <v>12500</v>
      </c>
      <c r="D18" s="129">
        <v>17474</v>
      </c>
      <c r="E18" s="129"/>
      <c r="F18" s="129"/>
    </row>
    <row r="19" spans="1:10" ht="16.5" customHeight="1">
      <c r="A19" s="17"/>
      <c r="B19" s="132" t="s">
        <v>14</v>
      </c>
      <c r="C19" s="129">
        <v>5000</v>
      </c>
      <c r="D19" s="129">
        <v>4856</v>
      </c>
      <c r="E19" s="129"/>
      <c r="F19" s="129"/>
    </row>
    <row r="20" spans="1:10" ht="15">
      <c r="A20" s="17"/>
      <c r="B20" s="132" t="s">
        <v>15</v>
      </c>
      <c r="C20" s="129">
        <v>5000</v>
      </c>
      <c r="D20" s="129">
        <v>4856</v>
      </c>
      <c r="E20" s="129"/>
      <c r="F20" s="129"/>
    </row>
    <row r="21" spans="1:10" ht="15">
      <c r="A21" s="17"/>
      <c r="B21" s="132" t="s">
        <v>31</v>
      </c>
      <c r="C21" s="129">
        <v>5000</v>
      </c>
      <c r="D21" s="128">
        <v>2856</v>
      </c>
      <c r="E21" s="129"/>
      <c r="F21" s="128"/>
    </row>
    <row r="22" spans="1:10" ht="15">
      <c r="A22" s="17"/>
      <c r="B22" s="132" t="s">
        <v>38</v>
      </c>
      <c r="C22" s="128">
        <v>5000</v>
      </c>
      <c r="D22" s="128">
        <v>0</v>
      </c>
      <c r="E22" s="128"/>
      <c r="F22" s="128"/>
    </row>
    <row r="23" spans="1:10" s="4" customFormat="1" ht="15">
      <c r="A23" s="20"/>
      <c r="B23" s="132" t="s">
        <v>16</v>
      </c>
      <c r="C23" s="135">
        <v>5000</v>
      </c>
      <c r="D23" s="135">
        <v>4856</v>
      </c>
      <c r="E23" s="135"/>
      <c r="F23" s="135"/>
    </row>
    <row r="24" spans="1:10" s="4" customFormat="1" ht="15">
      <c r="A24" s="20"/>
      <c r="B24" s="132" t="s">
        <v>17</v>
      </c>
      <c r="C24" s="129">
        <v>5000</v>
      </c>
      <c r="D24" s="129">
        <v>2856</v>
      </c>
      <c r="E24" s="129"/>
      <c r="F24" s="129"/>
    </row>
    <row r="25" spans="1:10" s="4" customFormat="1" ht="15">
      <c r="A25" s="20"/>
      <c r="B25" s="133" t="s">
        <v>29</v>
      </c>
      <c r="C25" s="170">
        <v>5000</v>
      </c>
      <c r="D25" s="170">
        <v>4856</v>
      </c>
      <c r="E25" s="170"/>
      <c r="F25" s="170"/>
    </row>
    <row r="26" spans="1:10" s="4" customFormat="1" ht="15.75" thickBot="1">
      <c r="A26" s="20"/>
      <c r="B26" s="171"/>
      <c r="C26" s="130"/>
      <c r="D26" s="130"/>
      <c r="E26" s="130"/>
      <c r="F26" s="130"/>
    </row>
    <row r="27" spans="1:10" ht="18.75" thickBot="1">
      <c r="A27" s="17"/>
      <c r="B27" s="134" t="s">
        <v>18</v>
      </c>
      <c r="C27" s="139">
        <f>SUM(C12:C25)</f>
        <v>92500</v>
      </c>
      <c r="D27" s="140">
        <f>SUM(D12:D25)</f>
        <v>77316</v>
      </c>
      <c r="E27" s="168">
        <f>C27+D27+D23</f>
        <v>174672</v>
      </c>
      <c r="F27" s="169">
        <f>SUM(F12:F25)</f>
        <v>0</v>
      </c>
    </row>
    <row r="28" spans="1:10">
      <c r="A28" s="17"/>
      <c r="B28" s="20"/>
      <c r="C28" s="17"/>
      <c r="D28" s="17"/>
      <c r="E28" s="17"/>
      <c r="F28" s="17"/>
    </row>
    <row r="29" spans="1:10">
      <c r="A29" s="17"/>
      <c r="B29" s="17"/>
      <c r="C29" s="20"/>
      <c r="D29" s="20"/>
      <c r="E29" s="20"/>
      <c r="F29" s="20"/>
    </row>
    <row r="30" spans="1:10">
      <c r="A30" s="17"/>
      <c r="B30" s="17"/>
      <c r="C30" s="20"/>
      <c r="D30" s="20"/>
      <c r="E30" s="20"/>
      <c r="F30" s="20"/>
    </row>
    <row r="31" spans="1:10" ht="41.25" customHeight="1">
      <c r="A31" s="17"/>
      <c r="B31" s="17"/>
      <c r="C31" s="136"/>
      <c r="D31" s="136"/>
      <c r="E31" s="136"/>
      <c r="F31" s="136" t="s">
        <v>86</v>
      </c>
      <c r="G31" s="17"/>
      <c r="H31" s="17"/>
      <c r="I31" s="17"/>
      <c r="J31" s="17"/>
    </row>
    <row r="32" spans="1:10" ht="12.75" customHeight="1">
      <c r="A32" s="17"/>
      <c r="B32" s="17"/>
      <c r="C32" s="136"/>
      <c r="D32" s="136"/>
      <c r="E32" s="136"/>
      <c r="F32" s="136"/>
      <c r="G32" s="17"/>
      <c r="H32" s="17"/>
      <c r="I32" s="17"/>
      <c r="J32" s="17"/>
    </row>
    <row r="33" spans="2:7" ht="15">
      <c r="B33" s="4"/>
      <c r="C33" s="88"/>
      <c r="D33" s="88"/>
      <c r="E33" s="88"/>
      <c r="F33" s="88"/>
    </row>
    <row r="34" spans="2:7" ht="15">
      <c r="B34" s="4"/>
      <c r="C34" s="88"/>
      <c r="D34" s="88"/>
      <c r="E34" s="88"/>
      <c r="F34" s="88"/>
    </row>
    <row r="35" spans="2:7" ht="15">
      <c r="B35" s="4"/>
      <c r="C35" s="89"/>
      <c r="D35" s="89"/>
      <c r="E35" s="89"/>
      <c r="F35" s="89"/>
      <c r="G35" s="20"/>
    </row>
    <row r="36" spans="2:7" ht="15">
      <c r="B36" s="4"/>
      <c r="C36" s="88"/>
      <c r="D36" s="88"/>
      <c r="E36" s="88"/>
      <c r="F36" s="88"/>
    </row>
    <row r="37" spans="2:7" ht="15">
      <c r="B37" s="4"/>
      <c r="C37" s="88"/>
      <c r="D37" s="88"/>
      <c r="E37" s="88"/>
      <c r="F37" s="88"/>
    </row>
    <row r="38" spans="2:7" ht="15">
      <c r="B38" s="4"/>
      <c r="C38" s="90"/>
      <c r="D38" s="90"/>
      <c r="E38" s="90"/>
      <c r="F38" s="90"/>
    </row>
    <row r="39" spans="2:7" ht="15">
      <c r="B39" s="4"/>
      <c r="C39" s="88"/>
      <c r="D39" s="88"/>
      <c r="E39" s="88"/>
      <c r="F39" s="88"/>
    </row>
    <row r="40" spans="2:7" ht="15">
      <c r="B40" s="4"/>
      <c r="C40" s="88"/>
      <c r="D40" s="88"/>
      <c r="E40" s="88"/>
      <c r="F40" s="88"/>
    </row>
    <row r="41" spans="2:7" ht="15">
      <c r="B41" s="4"/>
      <c r="C41" s="88"/>
      <c r="D41" s="88"/>
      <c r="E41" s="88"/>
      <c r="F41" s="88"/>
    </row>
    <row r="42" spans="2:7" ht="15">
      <c r="B42" s="4"/>
      <c r="C42" s="88"/>
      <c r="D42" s="88"/>
      <c r="E42" s="88"/>
      <c r="F42" s="88"/>
    </row>
    <row r="43" spans="2:7" ht="15">
      <c r="B43" s="4"/>
      <c r="C43" s="88"/>
      <c r="D43" s="88"/>
      <c r="E43" s="88"/>
      <c r="F43" s="88"/>
    </row>
    <row r="44" spans="2:7" ht="15">
      <c r="B44" s="4"/>
      <c r="C44" s="88"/>
      <c r="D44" s="88"/>
      <c r="E44" s="88"/>
      <c r="F44" s="88"/>
    </row>
    <row r="45" spans="2:7" ht="15">
      <c r="B45" s="4"/>
      <c r="C45" s="88"/>
      <c r="D45" s="88"/>
      <c r="E45" s="88"/>
      <c r="F45" s="88"/>
    </row>
    <row r="46" spans="2:7" ht="15.75">
      <c r="B46" s="4"/>
      <c r="C46" s="91"/>
      <c r="D46" s="91"/>
      <c r="E46" s="91"/>
      <c r="F46" s="91"/>
    </row>
    <row r="47" spans="2:7">
      <c r="B47" s="4"/>
    </row>
    <row r="48" spans="2:7">
      <c r="B48" s="4"/>
    </row>
  </sheetData>
  <mergeCells count="7">
    <mergeCell ref="E10:E11"/>
    <mergeCell ref="F10:F11"/>
    <mergeCell ref="B5:F5"/>
    <mergeCell ref="B3:B4"/>
    <mergeCell ref="B10:B11"/>
    <mergeCell ref="D10:D11"/>
    <mergeCell ref="C10:C11"/>
  </mergeCells>
  <phoneticPr fontId="8" type="noConversion"/>
  <pageMargins left="0.15748031496062992" right="0.31496062992125984" top="0.74803149606299213" bottom="0.74803149606299213" header="0.31496062992125984" footer="0.31496062992125984"/>
  <pageSetup paperSize="9" scale="86" orientation="landscape" horizont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Draft EGEA Budget 2014</vt:lpstr>
      <vt:lpstr>Draft MS Fees 2013-2014</vt:lpstr>
      <vt:lpstr>'Draft EGEA Budget 2014'!Print_Area</vt:lpstr>
    </vt:vector>
  </TitlesOfParts>
  <Company>European Garage Equipment Association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Situation EGEA</dc:title>
  <dc:creator>L.C.C. Andriessen</dc:creator>
  <cp:lastModifiedBy> </cp:lastModifiedBy>
  <cp:lastPrinted>2013-11-14T12:56:41Z</cp:lastPrinted>
  <dcterms:created xsi:type="dcterms:W3CDTF">2001-01-26T10:14:13Z</dcterms:created>
  <dcterms:modified xsi:type="dcterms:W3CDTF">2013-11-15T09:11:56Z</dcterms:modified>
</cp:coreProperties>
</file>