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EGEA\EGEA Budget\2015\Financial Situation\2015 10 15\"/>
    </mc:Choice>
  </mc:AlternateContent>
  <bookViews>
    <workbookView xWindow="0" yWindow="0" windowWidth="15360" windowHeight="8736"/>
  </bookViews>
  <sheets>
    <sheet name="EGEA Financial Situation 2015" sheetId="16" r:id="rId1"/>
    <sheet name="EGEA Project fundings 2015" sheetId="14" r:id="rId2"/>
    <sheet name="MS Fees 2015" sheetId="12" r:id="rId3"/>
    <sheet name="Sheet1" sheetId="15" r:id="rId4"/>
  </sheets>
  <definedNames>
    <definedName name="_xlnm.Print_Area" localSheetId="0">'EGEA Financial Situation 2015'!$A$1:$AC$47</definedName>
    <definedName name="_xlnm.Print_Area" localSheetId="1">'EGEA Project fundings 2015'!$A$1:$Z$32</definedName>
    <definedName name="_xlnm.Print_Area" localSheetId="2">'MS Fees 2015'!#REF!</definedName>
  </definedNames>
  <calcPr calcId="152511"/>
</workbook>
</file>

<file path=xl/calcChain.xml><?xml version="1.0" encoding="utf-8"?>
<calcChain xmlns="http://schemas.openxmlformats.org/spreadsheetml/2006/main">
  <c r="AA44" i="16" l="1"/>
  <c r="AA42" i="16"/>
  <c r="AA41" i="16"/>
  <c r="AA39" i="16"/>
  <c r="AA38" i="16"/>
  <c r="AA37" i="16"/>
  <c r="AA35" i="16"/>
  <c r="AA34" i="16"/>
  <c r="AA32" i="16"/>
  <c r="AA30" i="16"/>
  <c r="AA29" i="16"/>
  <c r="AA28" i="16"/>
  <c r="AA26" i="16"/>
  <c r="AA25" i="16"/>
  <c r="AA24" i="16"/>
  <c r="AA22" i="16"/>
  <c r="AA21" i="16"/>
  <c r="AA20" i="16"/>
  <c r="AA19" i="16"/>
  <c r="AA18" i="16"/>
  <c r="AA17" i="16"/>
  <c r="AA11" i="16"/>
  <c r="AA10" i="16"/>
  <c r="AA9" i="16"/>
  <c r="AA8" i="16"/>
  <c r="AA7" i="16"/>
  <c r="AA5" i="16"/>
  <c r="Y45" i="16"/>
  <c r="Y13" i="16"/>
  <c r="W45" i="16"/>
  <c r="U45" i="16"/>
  <c r="R45" i="16"/>
  <c r="Q45" i="16"/>
  <c r="O45" i="16"/>
  <c r="M45" i="16"/>
  <c r="K45" i="16"/>
  <c r="I45" i="16"/>
  <c r="G45" i="16"/>
  <c r="E45" i="16"/>
  <c r="C45" i="16"/>
  <c r="T24" i="16"/>
  <c r="T45" i="16" s="1"/>
  <c r="W13" i="16"/>
  <c r="U13" i="16"/>
  <c r="T13" i="16"/>
  <c r="T46" i="16" s="1"/>
  <c r="R13" i="16"/>
  <c r="R46" i="16" s="1"/>
  <c r="Q13" i="16"/>
  <c r="Q46" i="16" s="1"/>
  <c r="O13" i="16"/>
  <c r="O46" i="16" s="1"/>
  <c r="M13" i="16"/>
  <c r="M46" i="16" s="1"/>
  <c r="K13" i="16"/>
  <c r="K46" i="16" s="1"/>
  <c r="I13" i="16"/>
  <c r="I46" i="16" s="1"/>
  <c r="G13" i="16"/>
  <c r="G46" i="16" s="1"/>
  <c r="E13" i="16"/>
  <c r="E46" i="16" s="1"/>
  <c r="C13" i="16"/>
  <c r="C46" i="16" s="1"/>
  <c r="Y46" i="16" l="1"/>
  <c r="AA45" i="16"/>
  <c r="AA13" i="16"/>
  <c r="U46" i="16"/>
  <c r="W46" i="16"/>
  <c r="F24" i="12"/>
  <c r="E24" i="12"/>
  <c r="AA46" i="16" l="1"/>
  <c r="D24" i="12" l="1"/>
  <c r="C24" i="12" l="1"/>
  <c r="X25" i="14" l="1"/>
  <c r="X29" i="14" l="1"/>
  <c r="V29" i="14" l="1"/>
  <c r="R29" i="14"/>
  <c r="Q29" i="14"/>
  <c r="O29" i="14"/>
  <c r="M29" i="14"/>
  <c r="K29" i="14"/>
  <c r="I29" i="14"/>
  <c r="G29" i="14"/>
  <c r="E29" i="14"/>
  <c r="C29" i="14"/>
  <c r="T29" i="14"/>
  <c r="X14" i="14"/>
  <c r="V14" i="14"/>
  <c r="T14" i="14"/>
  <c r="R14" i="14"/>
  <c r="Q14" i="14"/>
  <c r="O14" i="14"/>
  <c r="M14" i="14"/>
  <c r="K14" i="14"/>
  <c r="I14" i="14"/>
  <c r="G14" i="14"/>
  <c r="E14" i="14"/>
  <c r="C14" i="14"/>
  <c r="E31" i="14" l="1"/>
  <c r="I31" i="14"/>
  <c r="M31" i="14"/>
  <c r="Q31" i="14"/>
  <c r="V31" i="14"/>
  <c r="T31" i="14"/>
  <c r="X31" i="14"/>
  <c r="C31" i="14"/>
  <c r="G31" i="14"/>
  <c r="K31" i="14"/>
  <c r="O31" i="14"/>
  <c r="R31" i="14"/>
</calcChain>
</file>

<file path=xl/comments1.xml><?xml version="1.0" encoding="utf-8"?>
<comments xmlns="http://schemas.openxmlformats.org/spreadsheetml/2006/main">
  <authors>
    <author>dummy01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10 % increase requested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0" shapeId="0">
      <text>
        <r>
          <rPr>
            <sz val="8"/>
            <color indexed="81"/>
            <rFont val="Tahoma"/>
            <family val="2"/>
          </rPr>
          <t>annual basis = 14 days</t>
        </r>
      </text>
    </comment>
  </commentList>
</comments>
</file>

<file path=xl/sharedStrings.xml><?xml version="1.0" encoding="utf-8"?>
<sst xmlns="http://schemas.openxmlformats.org/spreadsheetml/2006/main" count="570" uniqueCount="161">
  <si>
    <t>€</t>
  </si>
  <si>
    <t>RECEIPTS</t>
  </si>
  <si>
    <t>Total Receipts</t>
  </si>
  <si>
    <t>EXPENDITURES</t>
  </si>
  <si>
    <t>Total Expenditures</t>
  </si>
  <si>
    <t>-</t>
  </si>
  <si>
    <t>01/01/06 - 31/12/06</t>
  </si>
  <si>
    <t>Budget 2008</t>
  </si>
  <si>
    <t>Austria - AVL DITEST</t>
  </si>
  <si>
    <t>Belgium -  FMA</t>
  </si>
  <si>
    <t>France - GIEG</t>
  </si>
  <si>
    <t>Germany - ASA</t>
  </si>
  <si>
    <t>Great Britain - GEA</t>
  </si>
  <si>
    <t>Italy - AICA</t>
  </si>
  <si>
    <t>Netherlands - RAI AUTOVAK</t>
  </si>
  <si>
    <t>Norway - ABL</t>
  </si>
  <si>
    <t xml:space="preserve">Spain - AFIBA </t>
  </si>
  <si>
    <t>Switzerland - SAA</t>
  </si>
  <si>
    <t>Total</t>
  </si>
  <si>
    <t>Country/ Member</t>
  </si>
  <si>
    <t>Finland - TKL</t>
  </si>
  <si>
    <t>Balance</t>
  </si>
  <si>
    <t xml:space="preserve">Financial revenues </t>
  </si>
  <si>
    <t>Draft Budget 2009                  (Rev 01)</t>
  </si>
  <si>
    <t>Membership fee to AFCAR</t>
  </si>
  <si>
    <t>Draft Budget 2009                   (Rev 03)</t>
  </si>
  <si>
    <t>Draft Budget 2009                  (Rev 03)</t>
  </si>
  <si>
    <t xml:space="preserve"> Budget 2008       </t>
  </si>
  <si>
    <t>Updated Budget 2008 (Board 14/09/08)</t>
  </si>
  <si>
    <t>Sweden - FVU</t>
  </si>
  <si>
    <t xml:space="preserve">Budget 2010               </t>
  </si>
  <si>
    <t>Poland - STM</t>
  </si>
  <si>
    <t xml:space="preserve">Budget 2009                </t>
  </si>
  <si>
    <t xml:space="preserve">Budget 2009                  </t>
  </si>
  <si>
    <t>Russia - ARDIS</t>
  </si>
  <si>
    <t>1.</t>
  </si>
  <si>
    <t>2.</t>
  </si>
  <si>
    <t xml:space="preserve">Manpower </t>
  </si>
  <si>
    <t>Comments</t>
  </si>
  <si>
    <t>3.</t>
  </si>
  <si>
    <t>Regular legal expertise/advice</t>
  </si>
  <si>
    <t>4.</t>
  </si>
  <si>
    <t xml:space="preserve">Meetings and travelling expenditures </t>
  </si>
  <si>
    <t>5.</t>
  </si>
  <si>
    <t>7.</t>
  </si>
  <si>
    <t xml:space="preserve">Comments </t>
  </si>
  <si>
    <t xml:space="preserve">Secretariat cost (office rent &amp; charges) </t>
  </si>
  <si>
    <t xml:space="preserve">Communication (telephone, fax, post, internet, IT) </t>
  </si>
  <si>
    <t xml:space="preserve">Bookkeeping </t>
  </si>
  <si>
    <t>Finances</t>
  </si>
  <si>
    <t>2.2</t>
  </si>
  <si>
    <t>3.1</t>
  </si>
  <si>
    <t>Legal expertise</t>
  </si>
  <si>
    <t>5.1</t>
  </si>
  <si>
    <t>5.2</t>
  </si>
  <si>
    <t>Secretariat</t>
  </si>
  <si>
    <t>EGEA meetings (Board and General Assemblies)</t>
  </si>
  <si>
    <t>EGEA Public Relations</t>
  </si>
  <si>
    <t>Public Relations/EGEA profile brochure</t>
  </si>
  <si>
    <t>EU Alliances and International Membership</t>
  </si>
  <si>
    <t>1.1</t>
  </si>
  <si>
    <t>1.2</t>
  </si>
  <si>
    <t>1.3</t>
  </si>
  <si>
    <t>1.4</t>
  </si>
  <si>
    <t>2.1</t>
  </si>
  <si>
    <t>4.1</t>
  </si>
  <si>
    <t>7.1</t>
  </si>
  <si>
    <t>7.2</t>
  </si>
  <si>
    <t xml:space="preserve">   </t>
  </si>
  <si>
    <t>PROJECT FINANCING</t>
  </si>
  <si>
    <t>WG6 - Suspension testing - EU wide solution</t>
  </si>
  <si>
    <t>WG9 - EGEA MAC Specifications</t>
  </si>
  <si>
    <t>WG10 - Standard for vehicle test equipment network</t>
  </si>
  <si>
    <t>EGEA Website/Mail (Maintenance of EGEA Website, domain name, secretariat email address)</t>
  </si>
  <si>
    <t>Membership fees</t>
  </si>
  <si>
    <t>EGEA trademark licensing</t>
  </si>
  <si>
    <t>WG2 - Follow-up actions on legal Memo</t>
  </si>
  <si>
    <t>6.</t>
  </si>
  <si>
    <t>6.1</t>
  </si>
  <si>
    <t xml:space="preserve">WG1 - Lifts </t>
  </si>
  <si>
    <t>WG1 - Lifts</t>
  </si>
  <si>
    <t>WG1 - Lifts manpower</t>
  </si>
  <si>
    <t>EGEA Projects + Manpower Secretariat</t>
  </si>
  <si>
    <t>WG10 - manpower</t>
  </si>
  <si>
    <t>WG6 - manpower</t>
  </si>
  <si>
    <t>Funds to be collected by WG10/national associations. Assumption: outsourced services + 4 SG. + 4 days EVH + 4 days NP</t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</si>
  <si>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(without VAT)</t>
    </r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</si>
  <si>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(incl. VAT)</t>
    </r>
  </si>
  <si>
    <t>Outsourced services</t>
  </si>
  <si>
    <t>,</t>
  </si>
  <si>
    <t>covered by secretariat</t>
  </si>
  <si>
    <t>Funds to be collected by WG6/national associations. See WG6 project funding</t>
  </si>
  <si>
    <t>For now, no need extra budget for basic activities other than EGEA label</t>
  </si>
  <si>
    <t>5 days SG + 7,5 days EVH + 12,5 days NP</t>
  </si>
  <si>
    <t>Supplementary contributions for EGEA's future develpment</t>
  </si>
  <si>
    <t>3.3</t>
  </si>
  <si>
    <t>Organisation of EGEA Working Groups + Travelling cost (Secretariat/Technical Advisor): Cost for attending meetings in Brussels (Commission, EP etc.) and of Working Groups. Cost for attending meetings outside of Brussels</t>
  </si>
  <si>
    <t>Budget t.b.d. by WG2 Members</t>
  </si>
  <si>
    <t>WG 2:  new standard fo tailpipe testing</t>
  </si>
  <si>
    <t>WG2 projects (Euro 5 Ricardo Study, VSG, eCall/Telematics)</t>
  </si>
  <si>
    <t>WG2 (Euro 5 Ricardo Study, VSG, eCall/Telematics)</t>
  </si>
  <si>
    <t>assumption: 4,5 SG + 5,5 NP + 1,5 EVH</t>
  </si>
  <si>
    <t>Audit 2014</t>
  </si>
  <si>
    <r>
      <t>EGEA Office Secretary General, Senior Policy Manager, Secretariat Support (office &amp; association management/ lobbying activities/finance/communications/monitoring EU affairs</t>
    </r>
    <r>
      <rPr>
        <sz val="16"/>
        <rFont val="Arial"/>
        <family val="2"/>
      </rPr>
      <t>/organisation of working group meetings)</t>
    </r>
  </si>
  <si>
    <t>8.</t>
  </si>
  <si>
    <t>8.1</t>
  </si>
  <si>
    <t>EGEA Activities</t>
  </si>
  <si>
    <t xml:space="preserve"> Wolk &amp; Leoprechting Market Study</t>
  </si>
  <si>
    <r>
      <t xml:space="preserve">Draft  Budget 2015  with successfully collected funds from WGs via national associations </t>
    </r>
    <r>
      <rPr>
        <b/>
        <u/>
        <sz val="16"/>
        <rFont val="Arial"/>
        <family val="2"/>
      </rPr>
      <t>(without VAT)</t>
    </r>
  </si>
  <si>
    <r>
      <t xml:space="preserve">Draft  Budget 2015  with successfully collected funds from WGs via national associations  
</t>
    </r>
    <r>
      <rPr>
        <b/>
        <u/>
        <sz val="16"/>
        <rFont val="Arial"/>
        <family val="2"/>
      </rPr>
      <t>(incl. VAT)</t>
    </r>
  </si>
  <si>
    <r>
      <t xml:space="preserve">Draft  WG Budget 2015  with successfully collected funds via national associations </t>
    </r>
    <r>
      <rPr>
        <b/>
        <u/>
        <sz val="16"/>
        <rFont val="Arial"/>
        <family val="2"/>
      </rPr>
      <t>(without VAT)</t>
    </r>
  </si>
  <si>
    <r>
      <t xml:space="preserve">Draft WG Budget 2015  with successfully collected funds via national associations  
</t>
    </r>
    <r>
      <rPr>
        <b/>
        <u/>
        <sz val="16"/>
        <rFont val="Arial"/>
        <family val="2"/>
      </rPr>
      <t>(incl. VAT)</t>
    </r>
  </si>
  <si>
    <t>Depreciation of furnitures</t>
  </si>
  <si>
    <t>Diverse</t>
  </si>
  <si>
    <t>Taxes on assets</t>
  </si>
  <si>
    <t>EGEA label</t>
  </si>
  <si>
    <t>label</t>
  </si>
  <si>
    <r>
      <t>Other receipts (Automechanika and Autopromotec</t>
    </r>
    <r>
      <rPr>
        <sz val="14"/>
        <rFont val="Arial"/>
        <family val="2"/>
      </rPr>
      <t xml:space="preserve"> (split over 2 years)</t>
    </r>
    <r>
      <rPr>
        <sz val="16"/>
        <rFont val="Arial"/>
        <family val="2"/>
      </rPr>
      <t>)</t>
    </r>
  </si>
  <si>
    <t xml:space="preserve">Technical expert (40%): Retainer </t>
  </si>
  <si>
    <t>3.2</t>
  </si>
  <si>
    <t>6.2</t>
  </si>
  <si>
    <t>20.000 Euro from ASA Donation received in 2014</t>
  </si>
  <si>
    <t>Assumption: 6 days</t>
  </si>
  <si>
    <t>Project plan submitted to the Board. Spendig to be decided.</t>
  </si>
  <si>
    <r>
      <t xml:space="preserve">Membership Fees 2014 
</t>
    </r>
    <r>
      <rPr>
        <b/>
        <sz val="14"/>
        <rFont val="Arial"/>
        <family val="2"/>
      </rPr>
      <t xml:space="preserve">
</t>
    </r>
  </si>
  <si>
    <t>1.6</t>
  </si>
  <si>
    <t>1.7</t>
  </si>
  <si>
    <t>6.3</t>
  </si>
  <si>
    <r>
      <t xml:space="preserve">CEN Membership </t>
    </r>
    <r>
      <rPr>
        <sz val="14"/>
        <rFont val="Arial"/>
        <family val="2"/>
      </rPr>
      <t>(European Standardisation Body)</t>
    </r>
  </si>
  <si>
    <r>
      <t xml:space="preserve">FAIB Membership 
</t>
    </r>
    <r>
      <rPr>
        <sz val="14"/>
        <rFont val="Arial"/>
        <family val="2"/>
      </rPr>
      <t>(Federation of European and International Associations in Brussels)</t>
    </r>
  </si>
  <si>
    <t xml:space="preserve">EGEA Budget 2015 - Project financing </t>
  </si>
  <si>
    <t xml:space="preserve">Membership Fees 2015 
</t>
  </si>
  <si>
    <t>2.3</t>
  </si>
  <si>
    <t>Adaptation of retainer to exchange rate differential Euros vs GBP</t>
  </si>
  <si>
    <t>Membership Fees 2015</t>
  </si>
  <si>
    <t xml:space="preserve">Insurances </t>
  </si>
  <si>
    <t>Payroll (Partena)</t>
  </si>
  <si>
    <t>Taxation company car (Partena)</t>
  </si>
  <si>
    <t>Facturé</t>
  </si>
  <si>
    <t>Payé</t>
  </si>
  <si>
    <r>
      <t xml:space="preserve">Budget 2015 
</t>
    </r>
    <r>
      <rPr>
        <b/>
        <u/>
        <sz val="16"/>
        <rFont val="Arial"/>
        <family val="2"/>
      </rPr>
      <t>(incl. VAT)</t>
    </r>
  </si>
  <si>
    <t>Contract with Autopromotec not signed yet</t>
  </si>
  <si>
    <t>Travel refund - Meeting cancelled by FIGIEFA</t>
  </si>
  <si>
    <t>Variation</t>
  </si>
  <si>
    <t>year to date - anticipated on budget end of year</t>
  </si>
  <si>
    <t>Eléonore full time from March 16th + year to date - anticipated on budget end of year</t>
  </si>
  <si>
    <t>WG6 + WG10 anticipated additional expenses (-1.500€)</t>
  </si>
  <si>
    <t>pending Board &amp; GA decision on 12-13/11/2015</t>
  </si>
  <si>
    <t>Contingencies for new PC (software/hardware) + depreciation of new PC</t>
  </si>
  <si>
    <t>depreciation on 10 years</t>
  </si>
  <si>
    <t>new PC: 696.37 euros depreciation in 3 years &amp; PC suitcase (57.00 euros)</t>
  </si>
  <si>
    <t>Second invoice of 592.40 euros expected to receive by end 2015</t>
  </si>
  <si>
    <t>decided at Board mtg on 23/3/15 - amount of variation exchange rate to be updated</t>
  </si>
  <si>
    <t>Invoices issued: status 15/10/2015</t>
  </si>
  <si>
    <t>Invoices received: status 15/10/2015</t>
  </si>
  <si>
    <t>Invoices paid by 15/10/2015</t>
  </si>
  <si>
    <t>Income received by 15/10/2015</t>
  </si>
  <si>
    <t>ARDIS not included</t>
  </si>
  <si>
    <t>Official publication in the Moniteur belge</t>
  </si>
  <si>
    <t xml:space="preserve">year to date - anticipated on budget end of year </t>
  </si>
  <si>
    <r>
      <t>EGEA Budget 2015 - Financial Situation dated 15/10/2015</t>
    </r>
    <r>
      <rPr>
        <b/>
        <sz val="28"/>
        <color rgb="FF1D4779"/>
        <rFont val="Corbel"/>
        <family val="2"/>
      </rPr>
      <t xml:space="preserve"> 
</t>
    </r>
    <r>
      <rPr>
        <b/>
        <sz val="24"/>
        <color rgb="FF1D4779"/>
        <rFont val="Corbel"/>
        <family val="2"/>
      </rPr>
      <t>(Rev2015 10 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</si>
</sst>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.00\ _B_F_-;\-* #,##0.00\ _B_F_-;_-* &quot;-&quot;??\ _B_F_-;_-@_-"/>
    <numFmt numFmtId="166" formatCode="_-* #,##0\ _B_F_-;\-* #,##0\ _B_F_-;_-* &quot;-&quot;??\ _B_F_-;_-@_-"/>
    <numFmt numFmtId="167" formatCode="#,##0.00\ &quot;€&quot;"/>
    <numFmt numFmtId="168" formatCode="#,##0.00_ ;[Red]\-#,##0.00\ "/>
    <numFmt numFmtId="169" formatCode="#,##0.00_ ;[Black]\-#,##0.00\ "/>
  </numFmts>
  <fonts count="45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8"/>
      <color indexed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4"/>
      <color indexed="18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sz val="12"/>
      <color indexed="10"/>
      <name val="Arial"/>
      <family val="2"/>
    </font>
    <font>
      <b/>
      <sz val="18"/>
      <color indexed="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u/>
      <sz val="16"/>
      <name val="Arial"/>
      <family val="2"/>
    </font>
    <font>
      <b/>
      <sz val="14"/>
      <color indexed="18"/>
      <name val="Arial"/>
      <family val="2"/>
    </font>
    <font>
      <b/>
      <sz val="16"/>
      <color indexed="10"/>
      <name val="Arial"/>
      <family val="2"/>
    </font>
    <font>
      <b/>
      <sz val="26"/>
      <color indexed="18"/>
      <name val="Arial"/>
      <family val="2"/>
    </font>
    <font>
      <b/>
      <sz val="22"/>
      <name val="Arial"/>
      <family val="2"/>
    </font>
    <font>
      <sz val="16"/>
      <color rgb="FF0070C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0070C0"/>
      <name val="Arial"/>
      <family val="2"/>
    </font>
    <font>
      <sz val="16"/>
      <color rgb="FF00B050"/>
      <name val="Arial"/>
      <family val="2"/>
    </font>
    <font>
      <sz val="10"/>
      <color rgb="FF00B050"/>
      <name val="Arial"/>
      <family val="2"/>
    </font>
    <font>
      <sz val="14"/>
      <color rgb="FF00B050"/>
      <name val="Arial"/>
      <family val="2"/>
    </font>
    <font>
      <b/>
      <sz val="16"/>
      <color rgb="FF00206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26"/>
      <color theme="1"/>
      <name val="Arial"/>
      <family val="2"/>
    </font>
    <font>
      <b/>
      <sz val="10"/>
      <name val="Arial"/>
      <family val="2"/>
    </font>
    <font>
      <b/>
      <sz val="36"/>
      <color rgb="FF1D4779"/>
      <name val="Corbel"/>
      <family val="2"/>
    </font>
    <font>
      <b/>
      <sz val="28"/>
      <color rgb="FF1D4779"/>
      <name val="Corbel"/>
      <family val="2"/>
    </font>
    <font>
      <b/>
      <sz val="24"/>
      <color rgb="FF1D4779"/>
      <name val="Corbe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7">
    <xf numFmtId="0" fontId="0" fillId="0" borderId="0" xfId="0"/>
    <xf numFmtId="0" fontId="5" fillId="0" borderId="0" xfId="0" applyFont="1"/>
    <xf numFmtId="0" fontId="5" fillId="0" borderId="0" xfId="0" applyFont="1" applyFill="1"/>
    <xf numFmtId="0" fontId="0" fillId="0" borderId="0" xfId="0" applyBorder="1"/>
    <xf numFmtId="0" fontId="11" fillId="0" borderId="0" xfId="0" applyFont="1" applyFill="1"/>
    <xf numFmtId="0" fontId="5" fillId="0" borderId="0" xfId="0" applyFont="1" applyAlignment="1">
      <alignment vertical="center"/>
    </xf>
    <xf numFmtId="165" fontId="5" fillId="0" borderId="0" xfId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ill="1"/>
    <xf numFmtId="0" fontId="2" fillId="0" borderId="0" xfId="0" applyFont="1" applyFill="1"/>
    <xf numFmtId="0" fontId="6" fillId="0" borderId="0" xfId="0" applyFont="1" applyFill="1" applyAlignment="1">
      <alignment horizontal="left"/>
    </xf>
    <xf numFmtId="0" fontId="0" fillId="0" borderId="0" xfId="0" applyFill="1" applyBorder="1"/>
    <xf numFmtId="0" fontId="16" fillId="0" borderId="0" xfId="0" applyFont="1"/>
    <xf numFmtId="0" fontId="5" fillId="0" borderId="0" xfId="0" applyFont="1" applyAlignment="1">
      <alignment vertical="center" wrapText="1"/>
    </xf>
    <xf numFmtId="0" fontId="15" fillId="0" borderId="0" xfId="0" applyFont="1" applyFill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0" xfId="0" applyFont="1"/>
    <xf numFmtId="165" fontId="12" fillId="0" borderId="3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horizontal="center" vertical="center"/>
    </xf>
    <xf numFmtId="165" fontId="12" fillId="0" borderId="0" xfId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165" fontId="12" fillId="0" borderId="3" xfId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5" fontId="12" fillId="0" borderId="5" xfId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/>
    </xf>
    <xf numFmtId="165" fontId="12" fillId="0" borderId="3" xfId="1" applyNumberFormat="1" applyFont="1" applyFill="1" applyBorder="1" applyAlignment="1">
      <alignment horizontal="center" vertical="center" wrapText="1"/>
    </xf>
    <xf numFmtId="165" fontId="12" fillId="0" borderId="4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/>
    </xf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165" fontId="12" fillId="0" borderId="8" xfId="1" applyFont="1" applyFill="1" applyBorder="1" applyAlignment="1">
      <alignment horizontal="center"/>
    </xf>
    <xf numFmtId="0" fontId="12" fillId="0" borderId="0" xfId="0" applyFont="1" applyFill="1"/>
    <xf numFmtId="165" fontId="12" fillId="0" borderId="0" xfId="1" applyFont="1" applyFill="1"/>
    <xf numFmtId="0" fontId="12" fillId="0" borderId="0" xfId="0" applyFont="1" applyFill="1" applyBorder="1"/>
    <xf numFmtId="165" fontId="12" fillId="0" borderId="0" xfId="1" applyFont="1" applyFill="1" applyAlignment="1"/>
    <xf numFmtId="0" fontId="12" fillId="0" borderId="6" xfId="0" applyFont="1" applyBorder="1" applyAlignment="1">
      <alignment horizontal="center"/>
    </xf>
    <xf numFmtId="165" fontId="12" fillId="0" borderId="4" xfId="1" applyFont="1" applyFill="1" applyBorder="1" applyAlignment="1">
      <alignment vertical="center"/>
    </xf>
    <xf numFmtId="165" fontId="12" fillId="0" borderId="3" xfId="1" applyFont="1" applyFill="1" applyBorder="1" applyAlignment="1">
      <alignment horizontal="center" vertical="center"/>
    </xf>
    <xf numFmtId="165" fontId="12" fillId="0" borderId="5" xfId="1" applyFont="1" applyBorder="1" applyAlignment="1">
      <alignment vertical="center"/>
    </xf>
    <xf numFmtId="0" fontId="12" fillId="0" borderId="10" xfId="0" applyFont="1" applyFill="1" applyBorder="1"/>
    <xf numFmtId="165" fontId="12" fillId="0" borderId="7" xfId="1" applyFont="1" applyFill="1" applyBorder="1" applyAlignment="1"/>
    <xf numFmtId="0" fontId="12" fillId="0" borderId="8" xfId="0" applyFont="1" applyBorder="1"/>
    <xf numFmtId="0" fontId="12" fillId="0" borderId="6" xfId="0" applyFont="1" applyBorder="1"/>
    <xf numFmtId="0" fontId="12" fillId="0" borderId="8" xfId="0" applyFont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>
      <alignment horizontal="right" vertical="center"/>
    </xf>
    <xf numFmtId="167" fontId="9" fillId="0" borderId="0" xfId="1" applyNumberFormat="1" applyFont="1" applyFill="1" applyBorder="1" applyAlignment="1">
      <alignment vertical="center"/>
    </xf>
    <xf numFmtId="167" fontId="17" fillId="0" borderId="0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166" fontId="12" fillId="0" borderId="4" xfId="1" applyNumberFormat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vertical="center" wrapText="1"/>
    </xf>
    <xf numFmtId="165" fontId="12" fillId="0" borderId="0" xfId="1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5" fontId="2" fillId="0" borderId="4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5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165" fontId="2" fillId="0" borderId="5" xfId="1" applyFont="1" applyFill="1" applyBorder="1" applyAlignment="1">
      <alignment vertical="center"/>
    </xf>
    <xf numFmtId="165" fontId="2" fillId="0" borderId="0" xfId="1" applyFont="1" applyFill="1" applyBorder="1" applyAlignment="1">
      <alignment horizontal="center" vertical="center"/>
    </xf>
    <xf numFmtId="165" fontId="2" fillId="0" borderId="5" xfId="1" applyFont="1" applyFill="1" applyBorder="1" applyAlignment="1">
      <alignment horizontal="center" vertical="center"/>
    </xf>
    <xf numFmtId="165" fontId="12" fillId="0" borderId="4" xfId="1" applyFont="1" applyFill="1" applyBorder="1" applyAlignment="1">
      <alignment vertical="center" wrapText="1"/>
    </xf>
    <xf numFmtId="165" fontId="12" fillId="0" borderId="5" xfId="1" applyFont="1" applyFill="1" applyBorder="1" applyAlignment="1">
      <alignment horizontal="center" vertical="center"/>
    </xf>
    <xf numFmtId="165" fontId="12" fillId="0" borderId="0" xfId="1" applyFont="1" applyFill="1" applyAlignment="1">
      <alignment vertical="center"/>
    </xf>
    <xf numFmtId="0" fontId="15" fillId="0" borderId="0" xfId="0" applyFont="1" applyFill="1"/>
    <xf numFmtId="167" fontId="9" fillId="0" borderId="16" xfId="1" applyNumberFormat="1" applyFont="1" applyFill="1" applyBorder="1" applyAlignment="1">
      <alignment vertical="center"/>
    </xf>
    <xf numFmtId="167" fontId="9" fillId="0" borderId="18" xfId="1" applyNumberFormat="1" applyFont="1" applyFill="1" applyBorder="1" applyAlignment="1">
      <alignment vertical="center"/>
    </xf>
    <xf numFmtId="0" fontId="9" fillId="0" borderId="16" xfId="0" applyFont="1" applyFill="1" applyBorder="1"/>
    <xf numFmtId="0" fontId="9" fillId="0" borderId="17" xfId="0" applyFont="1" applyFill="1" applyBorder="1"/>
    <xf numFmtId="167" fontId="8" fillId="0" borderId="2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wrapText="1"/>
    </xf>
    <xf numFmtId="167" fontId="20" fillId="3" borderId="22" xfId="1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165" fontId="12" fillId="0" borderId="0" xfId="1" applyNumberFormat="1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9" xfId="0" applyFont="1" applyBorder="1"/>
    <xf numFmtId="0" fontId="5" fillId="0" borderId="19" xfId="0" applyFont="1" applyBorder="1" applyAlignment="1">
      <alignment vertical="top" wrapText="1"/>
    </xf>
    <xf numFmtId="0" fontId="5" fillId="0" borderId="21" xfId="0" applyFont="1" applyBorder="1"/>
    <xf numFmtId="0" fontId="5" fillId="0" borderId="23" xfId="0" applyFont="1" applyBorder="1"/>
    <xf numFmtId="0" fontId="11" fillId="0" borderId="19" xfId="0" applyFont="1" applyFill="1" applyBorder="1"/>
    <xf numFmtId="165" fontId="12" fillId="0" borderId="14" xfId="1" applyFont="1" applyBorder="1" applyAlignment="1">
      <alignment vertical="center"/>
    </xf>
    <xf numFmtId="165" fontId="12" fillId="0" borderId="14" xfId="1" applyFont="1" applyFill="1" applyBorder="1" applyAlignment="1">
      <alignment vertical="center"/>
    </xf>
    <xf numFmtId="165" fontId="2" fillId="0" borderId="14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6" fontId="12" fillId="0" borderId="4" xfId="1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67" fontId="20" fillId="4" borderId="21" xfId="1" applyNumberFormat="1" applyFont="1" applyFill="1" applyBorder="1" applyAlignment="1">
      <alignment horizontal="right" vertical="center"/>
    </xf>
    <xf numFmtId="0" fontId="9" fillId="0" borderId="18" xfId="0" applyFont="1" applyFill="1" applyBorder="1"/>
    <xf numFmtId="0" fontId="23" fillId="0" borderId="2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30" fillId="0" borderId="19" xfId="0" applyFont="1" applyFill="1" applyBorder="1" applyAlignment="1">
      <alignment horizontal="left" vertical="center" wrapText="1"/>
    </xf>
    <xf numFmtId="168" fontId="31" fillId="0" borderId="2" xfId="1" applyNumberFormat="1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165" fontId="32" fillId="0" borderId="2" xfId="1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 applyFill="1" applyAlignment="1">
      <alignment vertical="center"/>
    </xf>
    <xf numFmtId="165" fontId="32" fillId="0" borderId="0" xfId="1" applyNumberFormat="1" applyFont="1" applyFill="1" applyBorder="1" applyAlignment="1">
      <alignment vertical="center"/>
    </xf>
    <xf numFmtId="165" fontId="32" fillId="0" borderId="4" xfId="1" applyNumberFormat="1" applyFont="1" applyFill="1" applyBorder="1" applyAlignment="1">
      <alignment horizontal="center" vertical="center"/>
    </xf>
    <xf numFmtId="165" fontId="32" fillId="0" borderId="0" xfId="1" applyFont="1" applyFill="1" applyBorder="1" applyAlignment="1">
      <alignment vertical="center"/>
    </xf>
    <xf numFmtId="0" fontId="32" fillId="0" borderId="5" xfId="0" applyFont="1" applyFill="1" applyBorder="1" applyAlignment="1">
      <alignment horizontal="center" vertical="center"/>
    </xf>
    <xf numFmtId="165" fontId="32" fillId="0" borderId="3" xfId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165" fontId="32" fillId="0" borderId="5" xfId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19" xfId="0" applyFont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165" fontId="12" fillId="0" borderId="33" xfId="1" applyFont="1" applyFill="1" applyBorder="1" applyAlignment="1">
      <alignment vertical="center"/>
    </xf>
    <xf numFmtId="0" fontId="12" fillId="0" borderId="33" xfId="0" applyFont="1" applyFill="1" applyBorder="1" applyAlignment="1">
      <alignment horizontal="center" vertical="center"/>
    </xf>
    <xf numFmtId="165" fontId="12" fillId="0" borderId="31" xfId="1" applyFont="1" applyFill="1" applyBorder="1" applyAlignment="1">
      <alignment horizontal="center" vertical="center"/>
    </xf>
    <xf numFmtId="165" fontId="12" fillId="0" borderId="32" xfId="1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165" fontId="2" fillId="0" borderId="36" xfId="0" applyNumberFormat="1" applyFont="1" applyFill="1" applyBorder="1" applyAlignment="1">
      <alignment vertical="center"/>
    </xf>
    <xf numFmtId="165" fontId="2" fillId="0" borderId="36" xfId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165" fontId="2" fillId="0" borderId="26" xfId="1" applyFont="1" applyFill="1" applyBorder="1" applyAlignment="1">
      <alignment horizontal="center" vertical="center"/>
    </xf>
    <xf numFmtId="165" fontId="2" fillId="0" borderId="37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0" fontId="5" fillId="0" borderId="20" xfId="0" applyFont="1" applyBorder="1"/>
    <xf numFmtId="0" fontId="12" fillId="0" borderId="19" xfId="0" applyFont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165" fontId="2" fillId="0" borderId="37" xfId="0" applyNumberFormat="1" applyFont="1" applyFill="1" applyBorder="1" applyAlignment="1">
      <alignment horizontal="center" vertical="center"/>
    </xf>
    <xf numFmtId="165" fontId="2" fillId="0" borderId="36" xfId="0" applyNumberFormat="1" applyFont="1" applyFill="1" applyBorder="1" applyAlignment="1">
      <alignment horizontal="center" vertical="center"/>
    </xf>
    <xf numFmtId="165" fontId="2" fillId="0" borderId="37" xfId="1" applyFont="1" applyFill="1" applyBorder="1" applyAlignment="1">
      <alignment vertical="center"/>
    </xf>
    <xf numFmtId="165" fontId="2" fillId="0" borderId="27" xfId="1" applyFont="1" applyFill="1" applyBorder="1" applyAlignment="1">
      <alignment horizontal="center" vertical="center"/>
    </xf>
    <xf numFmtId="165" fontId="2" fillId="0" borderId="29" xfId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quotePrefix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0" borderId="38" xfId="0" quotePrefix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vertical="center" wrapText="1"/>
    </xf>
    <xf numFmtId="0" fontId="27" fillId="2" borderId="29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7" fillId="0" borderId="0" xfId="0" applyFont="1" applyFill="1" applyAlignment="1">
      <alignment horizontal="left" vertical="top" wrapText="1"/>
    </xf>
    <xf numFmtId="0" fontId="29" fillId="0" borderId="0" xfId="0" applyFont="1" applyAlignment="1">
      <alignment vertical="center" wrapText="1"/>
    </xf>
    <xf numFmtId="0" fontId="29" fillId="0" borderId="0" xfId="0" applyFont="1" applyFill="1" applyAlignment="1">
      <alignment vertical="center" wrapText="1"/>
    </xf>
    <xf numFmtId="165" fontId="12" fillId="0" borderId="0" xfId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165" fontId="12" fillId="0" borderId="14" xfId="1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168" fontId="31" fillId="0" borderId="14" xfId="1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32" fillId="0" borderId="30" xfId="0" applyFont="1" applyBorder="1" applyAlignment="1">
      <alignment horizontal="center" vertical="center"/>
    </xf>
    <xf numFmtId="168" fontId="35" fillId="0" borderId="14" xfId="1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12" fillId="0" borderId="23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/>
    </xf>
    <xf numFmtId="168" fontId="35" fillId="0" borderId="0" xfId="1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165" fontId="12" fillId="0" borderId="13" xfId="1" applyNumberFormat="1" applyFont="1" applyFill="1" applyBorder="1" applyAlignment="1">
      <alignment horizontal="center" vertical="center" wrapText="1"/>
    </xf>
    <xf numFmtId="166" fontId="12" fillId="0" borderId="12" xfId="1" applyNumberFormat="1" applyFont="1" applyFill="1" applyBorder="1" applyAlignment="1">
      <alignment horizontal="center" vertical="center" wrapText="1"/>
    </xf>
    <xf numFmtId="165" fontId="12" fillId="0" borderId="12" xfId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3" xfId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165" fontId="12" fillId="0" borderId="39" xfId="1" applyFont="1" applyFill="1" applyBorder="1" applyAlignment="1">
      <alignment vertical="center"/>
    </xf>
    <xf numFmtId="165" fontId="12" fillId="0" borderId="15" xfId="1" applyFont="1" applyFill="1" applyBorder="1" applyAlignment="1">
      <alignment horizontal="center" vertical="center"/>
    </xf>
    <xf numFmtId="165" fontId="12" fillId="0" borderId="39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165" fontId="12" fillId="0" borderId="47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65" fontId="12" fillId="0" borderId="40" xfId="1" applyNumberFormat="1" applyFont="1" applyFill="1" applyBorder="1" applyAlignment="1">
      <alignment horizontal="center" vertical="center" wrapText="1"/>
    </xf>
    <xf numFmtId="166" fontId="12" fillId="0" borderId="41" xfId="1" applyNumberFormat="1" applyFont="1" applyFill="1" applyBorder="1" applyAlignment="1">
      <alignment horizontal="center" vertical="center" wrapText="1"/>
    </xf>
    <xf numFmtId="165" fontId="12" fillId="0" borderId="41" xfId="1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 wrapText="1"/>
    </xf>
    <xf numFmtId="165" fontId="12" fillId="0" borderId="40" xfId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165" fontId="12" fillId="0" borderId="43" xfId="1" applyFont="1" applyFill="1" applyBorder="1" applyAlignment="1">
      <alignment vertical="center"/>
    </xf>
    <xf numFmtId="165" fontId="12" fillId="0" borderId="44" xfId="1" applyFont="1" applyFill="1" applyBorder="1" applyAlignment="1">
      <alignment horizontal="center" vertical="center"/>
    </xf>
    <xf numFmtId="165" fontId="12" fillId="0" borderId="43" xfId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65" fontId="12" fillId="0" borderId="48" xfId="1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19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36" fillId="0" borderId="0" xfId="0" applyFont="1" applyFill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" fontId="20" fillId="3" borderId="23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65" fontId="0" fillId="0" borderId="19" xfId="1" applyFont="1" applyBorder="1"/>
    <xf numFmtId="0" fontId="0" fillId="0" borderId="19" xfId="0" applyBorder="1"/>
    <xf numFmtId="165" fontId="1" fillId="0" borderId="16" xfId="1" applyFont="1" applyBorder="1" applyAlignment="1">
      <alignment horizontal="center" vertical="center" wrapText="1"/>
    </xf>
    <xf numFmtId="165" fontId="1" fillId="0" borderId="46" xfId="1" applyFont="1" applyBorder="1" applyAlignment="1">
      <alignment horizontal="center" vertical="top" wrapText="1"/>
    </xf>
    <xf numFmtId="165" fontId="1" fillId="0" borderId="17" xfId="1" applyFont="1" applyBorder="1" applyAlignment="1">
      <alignment horizontal="center" vertical="top" wrapText="1"/>
    </xf>
    <xf numFmtId="165" fontId="1" fillId="0" borderId="16" xfId="1" applyFont="1" applyBorder="1" applyAlignment="1">
      <alignment horizontal="center" vertical="top" wrapText="1"/>
    </xf>
    <xf numFmtId="165" fontId="1" fillId="0" borderId="17" xfId="1" applyFont="1" applyBorder="1" applyAlignment="1">
      <alignment horizontal="center" vertical="center" wrapText="1"/>
    </xf>
    <xf numFmtId="165" fontId="40" fillId="0" borderId="20" xfId="0" applyNumberFormat="1" applyFont="1" applyBorder="1" applyAlignment="1">
      <alignment vertical="center"/>
    </xf>
    <xf numFmtId="165" fontId="1" fillId="0" borderId="17" xfId="1" applyFont="1" applyBorder="1" applyAlignment="1">
      <alignment vertical="top" wrapText="1"/>
    </xf>
    <xf numFmtId="0" fontId="24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0" fillId="0" borderId="0" xfId="0" applyFont="1" applyFill="1" applyBorder="1" applyAlignment="1">
      <alignment vertical="center"/>
    </xf>
    <xf numFmtId="165" fontId="5" fillId="0" borderId="0" xfId="1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33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quotePrefix="1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quotePrefix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vertical="center" wrapText="1"/>
    </xf>
    <xf numFmtId="0" fontId="2" fillId="5" borderId="26" xfId="0" quotePrefix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8" xfId="0" quotePrefix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vertical="center"/>
    </xf>
    <xf numFmtId="0" fontId="12" fillId="5" borderId="19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/>
    </xf>
    <xf numFmtId="0" fontId="27" fillId="7" borderId="29" xfId="0" applyFont="1" applyFill="1" applyBorder="1" applyAlignment="1">
      <alignment vertical="center"/>
    </xf>
    <xf numFmtId="0" fontId="2" fillId="7" borderId="27" xfId="0" applyFont="1" applyFill="1" applyBorder="1" applyAlignment="1">
      <alignment vertical="center" wrapText="1"/>
    </xf>
    <xf numFmtId="0" fontId="2" fillId="7" borderId="26" xfId="0" applyFont="1" applyFill="1" applyBorder="1" applyAlignment="1">
      <alignment vertical="center"/>
    </xf>
    <xf numFmtId="0" fontId="2" fillId="7" borderId="28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2" fillId="7" borderId="29" xfId="0" applyFont="1" applyFill="1" applyBorder="1" applyAlignment="1">
      <alignment vertical="center"/>
    </xf>
    <xf numFmtId="168" fontId="12" fillId="0" borderId="2" xfId="1" applyNumberFormat="1" applyFont="1" applyFill="1" applyBorder="1" applyAlignment="1">
      <alignment horizontal="center" vertical="center"/>
    </xf>
    <xf numFmtId="169" fontId="12" fillId="0" borderId="19" xfId="0" applyNumberFormat="1" applyFont="1" applyFill="1" applyBorder="1" applyAlignment="1">
      <alignment horizontal="center" vertical="center" wrapText="1"/>
    </xf>
    <xf numFmtId="169" fontId="12" fillId="0" borderId="0" xfId="1" applyNumberFormat="1" applyFont="1" applyFill="1" applyBorder="1" applyAlignment="1">
      <alignment horizontal="center" vertical="center"/>
    </xf>
    <xf numFmtId="169" fontId="30" fillId="0" borderId="0" xfId="1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/>
    </xf>
    <xf numFmtId="0" fontId="12" fillId="7" borderId="25" xfId="0" applyFont="1" applyFill="1" applyBorder="1"/>
    <xf numFmtId="165" fontId="12" fillId="0" borderId="19" xfId="1" applyFont="1" applyFill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8" fontId="35" fillId="0" borderId="19" xfId="1" applyNumberFormat="1" applyFont="1" applyFill="1" applyBorder="1" applyAlignment="1">
      <alignment horizontal="center" vertical="center"/>
    </xf>
    <xf numFmtId="0" fontId="44" fillId="5" borderId="29" xfId="0" applyFont="1" applyFill="1" applyBorder="1" applyAlignment="1">
      <alignment horizontal="center" vertical="center" wrapText="1"/>
    </xf>
    <xf numFmtId="168" fontId="2" fillId="0" borderId="29" xfId="1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vertical="top" wrapText="1"/>
    </xf>
    <xf numFmtId="0" fontId="2" fillId="7" borderId="26" xfId="0" quotePrefix="1" applyFont="1" applyFill="1" applyBorder="1" applyAlignment="1">
      <alignment horizontal="center" vertical="center"/>
    </xf>
    <xf numFmtId="0" fontId="2" fillId="7" borderId="36" xfId="0" quotePrefix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2" fillId="5" borderId="37" xfId="0" quotePrefix="1" applyFont="1" applyFill="1" applyBorder="1" applyAlignment="1">
      <alignment horizontal="center" vertical="center" wrapText="1"/>
    </xf>
    <xf numFmtId="0" fontId="2" fillId="5" borderId="36" xfId="0" quotePrefix="1" applyFont="1" applyFill="1" applyBorder="1" applyAlignment="1">
      <alignment horizontal="center" vertical="center" wrapText="1"/>
    </xf>
    <xf numFmtId="168" fontId="12" fillId="0" borderId="2" xfId="1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2" fillId="0" borderId="26" xfId="0" quotePrefix="1" applyFont="1" applyFill="1" applyBorder="1" applyAlignment="1">
      <alignment horizontal="center" vertical="center"/>
    </xf>
    <xf numFmtId="0" fontId="2" fillId="0" borderId="36" xfId="0" quotePrefix="1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left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37" xfId="0" applyFont="1" applyFill="1" applyBorder="1" applyAlignment="1">
      <alignment horizontal="center" vertical="center" wrapText="1"/>
    </xf>
    <xf numFmtId="0" fontId="26" fillId="6" borderId="49" xfId="0" applyFont="1" applyFill="1" applyBorder="1" applyAlignment="1">
      <alignment horizontal="center" vertical="center" wrapText="1"/>
    </xf>
    <xf numFmtId="0" fontId="2" fillId="2" borderId="37" xfId="0" quotePrefix="1" applyFont="1" applyFill="1" applyBorder="1" applyAlignment="1">
      <alignment horizontal="center" vertical="center" wrapText="1"/>
    </xf>
    <xf numFmtId="0" fontId="2" fillId="2" borderId="36" xfId="0" quotePrefix="1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1" fontId="20" fillId="4" borderId="23" xfId="0" applyNumberFormat="1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8" fillId="0" borderId="4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1D4779"/>
      <color rgb="FFFF7C5D"/>
      <color rgb="FFFF522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4762</xdr:rowOff>
    </xdr:from>
    <xdr:to>
      <xdr:col>1</xdr:col>
      <xdr:colOff>2124075</xdr:colOff>
      <xdr:row>1</xdr:row>
      <xdr:rowOff>847724</xdr:rowOff>
    </xdr:to>
    <xdr:pic>
      <xdr:nvPicPr>
        <xdr:cNvPr id="2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812" y="1109662"/>
          <a:ext cx="2100263" cy="842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4</xdr:row>
      <xdr:rowOff>238125</xdr:rowOff>
    </xdr:from>
    <xdr:to>
      <xdr:col>17</xdr:col>
      <xdr:colOff>333375</xdr:colOff>
      <xdr:row>5</xdr:row>
      <xdr:rowOff>1076325</xdr:rowOff>
    </xdr:to>
    <xdr:sp macro="" textlink="">
      <xdr:nvSpPr>
        <xdr:cNvPr id="3" name="Right Brace 2"/>
        <xdr:cNvSpPr>
          <a:spLocks/>
        </xdr:cNvSpPr>
      </xdr:nvSpPr>
      <xdr:spPr bwMode="auto">
        <a:xfrm>
          <a:off x="6537960" y="3888105"/>
          <a:ext cx="0" cy="1417320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4</xdr:row>
      <xdr:rowOff>247650</xdr:rowOff>
    </xdr:from>
    <xdr:to>
      <xdr:col>19</xdr:col>
      <xdr:colOff>361950</xdr:colOff>
      <xdr:row>5</xdr:row>
      <xdr:rowOff>1085850</xdr:rowOff>
    </xdr:to>
    <xdr:sp macro="" textlink="">
      <xdr:nvSpPr>
        <xdr:cNvPr id="4" name="Right Brace 3"/>
        <xdr:cNvSpPr>
          <a:spLocks/>
        </xdr:cNvSpPr>
      </xdr:nvSpPr>
      <xdr:spPr bwMode="auto">
        <a:xfrm>
          <a:off x="6537960" y="3897630"/>
          <a:ext cx="0" cy="140208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161925</xdr:colOff>
      <xdr:row>4</xdr:row>
      <xdr:rowOff>257175</xdr:rowOff>
    </xdr:from>
    <xdr:to>
      <xdr:col>20</xdr:col>
      <xdr:colOff>304800</xdr:colOff>
      <xdr:row>5</xdr:row>
      <xdr:rowOff>1095375</xdr:rowOff>
    </xdr:to>
    <xdr:sp macro="" textlink="">
      <xdr:nvSpPr>
        <xdr:cNvPr id="5" name="Right Brace 4"/>
        <xdr:cNvSpPr>
          <a:spLocks/>
        </xdr:cNvSpPr>
      </xdr:nvSpPr>
      <xdr:spPr bwMode="auto">
        <a:xfrm>
          <a:off x="7362825" y="3907155"/>
          <a:ext cx="142875" cy="1394460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123825</xdr:colOff>
      <xdr:row>4</xdr:row>
      <xdr:rowOff>219075</xdr:rowOff>
    </xdr:from>
    <xdr:to>
      <xdr:col>22</xdr:col>
      <xdr:colOff>266700</xdr:colOff>
      <xdr:row>5</xdr:row>
      <xdr:rowOff>1057275</xdr:rowOff>
    </xdr:to>
    <xdr:sp macro="" textlink="">
      <xdr:nvSpPr>
        <xdr:cNvPr id="6" name="Right Brace 5"/>
        <xdr:cNvSpPr>
          <a:spLocks/>
        </xdr:cNvSpPr>
      </xdr:nvSpPr>
      <xdr:spPr bwMode="auto">
        <a:xfrm>
          <a:off x="10296525" y="3869055"/>
          <a:ext cx="142875" cy="1432560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123825</xdr:colOff>
      <xdr:row>4</xdr:row>
      <xdr:rowOff>219075</xdr:rowOff>
    </xdr:from>
    <xdr:to>
      <xdr:col>26</xdr:col>
      <xdr:colOff>266700</xdr:colOff>
      <xdr:row>5</xdr:row>
      <xdr:rowOff>1057275</xdr:rowOff>
    </xdr:to>
    <xdr:sp macro="" textlink="">
      <xdr:nvSpPr>
        <xdr:cNvPr id="7" name="Right Brace 5"/>
        <xdr:cNvSpPr>
          <a:spLocks/>
        </xdr:cNvSpPr>
      </xdr:nvSpPr>
      <xdr:spPr bwMode="auto">
        <a:xfrm>
          <a:off x="13268325" y="3869055"/>
          <a:ext cx="142875" cy="1432560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123825</xdr:colOff>
      <xdr:row>4</xdr:row>
      <xdr:rowOff>219075</xdr:rowOff>
    </xdr:from>
    <xdr:to>
      <xdr:col>20</xdr:col>
      <xdr:colOff>266700</xdr:colOff>
      <xdr:row>5</xdr:row>
      <xdr:rowOff>1057275</xdr:rowOff>
    </xdr:to>
    <xdr:sp macro="" textlink="">
      <xdr:nvSpPr>
        <xdr:cNvPr id="8" name="Right Brace 5"/>
        <xdr:cNvSpPr>
          <a:spLocks/>
        </xdr:cNvSpPr>
      </xdr:nvSpPr>
      <xdr:spPr bwMode="auto">
        <a:xfrm>
          <a:off x="7324725" y="3869055"/>
          <a:ext cx="142875" cy="1432560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123825</xdr:colOff>
      <xdr:row>4</xdr:row>
      <xdr:rowOff>219075</xdr:rowOff>
    </xdr:from>
    <xdr:to>
      <xdr:col>24</xdr:col>
      <xdr:colOff>266700</xdr:colOff>
      <xdr:row>5</xdr:row>
      <xdr:rowOff>1057275</xdr:rowOff>
    </xdr:to>
    <xdr:sp macro="" textlink="">
      <xdr:nvSpPr>
        <xdr:cNvPr id="9" name="Right Brace 5"/>
        <xdr:cNvSpPr>
          <a:spLocks/>
        </xdr:cNvSpPr>
      </xdr:nvSpPr>
      <xdr:spPr bwMode="auto">
        <a:xfrm>
          <a:off x="16925925" y="4657725"/>
          <a:ext cx="142875" cy="1436370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23</xdr:row>
      <xdr:rowOff>1087755</xdr:rowOff>
    </xdr:from>
    <xdr:to>
      <xdr:col>22</xdr:col>
      <xdr:colOff>190500</xdr:colOff>
      <xdr:row>26</xdr:row>
      <xdr:rowOff>114300</xdr:rowOff>
    </xdr:to>
    <xdr:sp macro="" textlink="">
      <xdr:nvSpPr>
        <xdr:cNvPr id="10" name="Right Brace 9"/>
        <xdr:cNvSpPr>
          <a:spLocks/>
        </xdr:cNvSpPr>
      </xdr:nvSpPr>
      <xdr:spPr bwMode="auto">
        <a:xfrm>
          <a:off x="12582525" y="18785205"/>
          <a:ext cx="104775" cy="129349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47625</xdr:colOff>
      <xdr:row>23</xdr:row>
      <xdr:rowOff>1106805</xdr:rowOff>
    </xdr:from>
    <xdr:to>
      <xdr:col>26</xdr:col>
      <xdr:colOff>152400</xdr:colOff>
      <xdr:row>26</xdr:row>
      <xdr:rowOff>133350</xdr:rowOff>
    </xdr:to>
    <xdr:sp macro="" textlink="">
      <xdr:nvSpPr>
        <xdr:cNvPr id="11" name="Right Brace 10"/>
        <xdr:cNvSpPr>
          <a:spLocks/>
        </xdr:cNvSpPr>
      </xdr:nvSpPr>
      <xdr:spPr bwMode="auto">
        <a:xfrm>
          <a:off x="15516225" y="18804255"/>
          <a:ext cx="104775" cy="129349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123825</xdr:colOff>
      <xdr:row>4</xdr:row>
      <xdr:rowOff>219075</xdr:rowOff>
    </xdr:from>
    <xdr:to>
      <xdr:col>22</xdr:col>
      <xdr:colOff>266700</xdr:colOff>
      <xdr:row>5</xdr:row>
      <xdr:rowOff>1057275</xdr:rowOff>
    </xdr:to>
    <xdr:sp macro="" textlink="">
      <xdr:nvSpPr>
        <xdr:cNvPr id="12" name="Right Brace 5"/>
        <xdr:cNvSpPr>
          <a:spLocks/>
        </xdr:cNvSpPr>
      </xdr:nvSpPr>
      <xdr:spPr bwMode="auto">
        <a:xfrm>
          <a:off x="10296525" y="3869055"/>
          <a:ext cx="142875" cy="1432560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157162</xdr:rowOff>
    </xdr:from>
    <xdr:to>
      <xdr:col>1</xdr:col>
      <xdr:colOff>2124075</xdr:colOff>
      <xdr:row>1</xdr:row>
      <xdr:rowOff>485774</xdr:rowOff>
    </xdr:to>
    <xdr:pic>
      <xdr:nvPicPr>
        <xdr:cNvPr id="2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7237" y="157162"/>
          <a:ext cx="2100263" cy="852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4</xdr:row>
      <xdr:rowOff>0</xdr:rowOff>
    </xdr:from>
    <xdr:to>
      <xdr:col>17</xdr:col>
      <xdr:colOff>333375</xdr:colOff>
      <xdr:row>4</xdr:row>
      <xdr:rowOff>0</xdr:rowOff>
    </xdr:to>
    <xdr:sp macro="" textlink="">
      <xdr:nvSpPr>
        <xdr:cNvPr id="3" name="Right Brace 2"/>
        <xdr:cNvSpPr>
          <a:spLocks/>
        </xdr:cNvSpPr>
      </xdr:nvSpPr>
      <xdr:spPr bwMode="auto">
        <a:xfrm>
          <a:off x="6353175" y="4552950"/>
          <a:ext cx="0" cy="1419225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4</xdr:row>
      <xdr:rowOff>0</xdr:rowOff>
    </xdr:from>
    <xdr:to>
      <xdr:col>19</xdr:col>
      <xdr:colOff>361950</xdr:colOff>
      <xdr:row>4</xdr:row>
      <xdr:rowOff>0</xdr:rowOff>
    </xdr:to>
    <xdr:sp macro="" textlink="">
      <xdr:nvSpPr>
        <xdr:cNvPr id="4" name="Right Brace 3"/>
        <xdr:cNvSpPr>
          <a:spLocks/>
        </xdr:cNvSpPr>
      </xdr:nvSpPr>
      <xdr:spPr bwMode="auto">
        <a:xfrm>
          <a:off x="6353175" y="4562475"/>
          <a:ext cx="0" cy="140970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161925</xdr:colOff>
      <xdr:row>4</xdr:row>
      <xdr:rowOff>0</xdr:rowOff>
    </xdr:from>
    <xdr:to>
      <xdr:col>21</xdr:col>
      <xdr:colOff>304800</xdr:colOff>
      <xdr:row>4</xdr:row>
      <xdr:rowOff>0</xdr:rowOff>
    </xdr:to>
    <xdr:sp macro="" textlink="">
      <xdr:nvSpPr>
        <xdr:cNvPr id="5" name="Right Brace 4"/>
        <xdr:cNvSpPr>
          <a:spLocks/>
        </xdr:cNvSpPr>
      </xdr:nvSpPr>
      <xdr:spPr bwMode="auto">
        <a:xfrm>
          <a:off x="7162800" y="4572000"/>
          <a:ext cx="142875" cy="1400175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123825</xdr:colOff>
      <xdr:row>4</xdr:row>
      <xdr:rowOff>0</xdr:rowOff>
    </xdr:from>
    <xdr:to>
      <xdr:col>23</xdr:col>
      <xdr:colOff>266700</xdr:colOff>
      <xdr:row>4</xdr:row>
      <xdr:rowOff>0</xdr:rowOff>
    </xdr:to>
    <xdr:sp macro="" textlink="">
      <xdr:nvSpPr>
        <xdr:cNvPr id="6" name="Right Brace 5"/>
        <xdr:cNvSpPr>
          <a:spLocks/>
        </xdr:cNvSpPr>
      </xdr:nvSpPr>
      <xdr:spPr bwMode="auto">
        <a:xfrm>
          <a:off x="10020300" y="4533900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6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7" name="Picture 2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tabSelected="1" topLeftCell="B1" zoomScale="40" zoomScaleNormal="40" zoomScaleSheetLayoutView="30" zoomScalePageLayoutView="40" workbookViewId="0">
      <selection activeCell="Y27" sqref="Y27"/>
    </sheetView>
  </sheetViews>
  <sheetFormatPr defaultColWidth="8.88671875" defaultRowHeight="17.399999999999999" x14ac:dyDescent="0.25"/>
  <cols>
    <col min="1" max="1" width="11" style="118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2" hidden="1" customWidth="1"/>
    <col min="20" max="20" width="33.6640625" style="1" hidden="1" customWidth="1"/>
    <col min="21" max="21" width="33.6640625" style="129" customWidth="1"/>
    <col min="22" max="22" width="9.6640625" style="113" customWidth="1"/>
    <col min="23" max="23" width="33.6640625" style="129" customWidth="1"/>
    <col min="24" max="24" width="9.6640625" style="113" customWidth="1"/>
    <col min="25" max="25" width="36.44140625" style="113" customWidth="1"/>
    <col min="26" max="26" width="9.33203125" style="113" customWidth="1"/>
    <col min="27" max="27" width="36.44140625" style="113" customWidth="1"/>
    <col min="28" max="28" width="9.33203125" style="113" customWidth="1"/>
    <col min="29" max="29" width="62.6640625" style="1" customWidth="1"/>
    <col min="30" max="32" width="8.88671875" style="1"/>
    <col min="33" max="33" width="49.5546875" style="1" customWidth="1"/>
    <col min="34" max="16384" width="8.88671875" style="1"/>
  </cols>
  <sheetData>
    <row r="1" spans="1:29" s="286" customFormat="1" ht="41.25" customHeight="1" x14ac:dyDescent="0.25">
      <c r="A1" s="287"/>
      <c r="E1" s="288"/>
      <c r="I1" s="289"/>
      <c r="K1" s="290"/>
      <c r="O1" s="291"/>
      <c r="S1" s="292"/>
      <c r="U1" s="293"/>
      <c r="V1" s="294"/>
      <c r="W1" s="293"/>
      <c r="X1" s="294"/>
      <c r="Y1" s="294"/>
      <c r="Z1" s="294"/>
      <c r="AA1" s="294"/>
      <c r="AB1" s="294"/>
    </row>
    <row r="2" spans="1:29" s="286" customFormat="1" ht="110.4" customHeight="1" x14ac:dyDescent="0.25">
      <c r="A2" s="284"/>
      <c r="B2" s="342" t="s">
        <v>160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</row>
    <row r="3" spans="1:29" s="286" customFormat="1" ht="63.75" customHeight="1" thickBot="1" x14ac:dyDescent="0.3">
      <c r="A3" s="284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</row>
    <row r="4" spans="1:29" s="140" customFormat="1" ht="117" customHeight="1" thickBot="1" x14ac:dyDescent="0.3">
      <c r="A4" s="121"/>
      <c r="B4" s="301" t="s">
        <v>1</v>
      </c>
      <c r="C4" s="343" t="s">
        <v>6</v>
      </c>
      <c r="D4" s="344"/>
      <c r="E4" s="302" t="s">
        <v>27</v>
      </c>
      <c r="F4" s="303"/>
      <c r="G4" s="302" t="s">
        <v>7</v>
      </c>
      <c r="H4" s="304"/>
      <c r="I4" s="305" t="s">
        <v>28</v>
      </c>
      <c r="J4" s="306"/>
      <c r="K4" s="304" t="s">
        <v>23</v>
      </c>
      <c r="L4" s="306"/>
      <c r="M4" s="304" t="s">
        <v>25</v>
      </c>
      <c r="N4" s="306"/>
      <c r="O4" s="304" t="s">
        <v>33</v>
      </c>
      <c r="P4" s="306"/>
      <c r="Q4" s="307" t="s">
        <v>30</v>
      </c>
      <c r="R4" s="307" t="s">
        <v>86</v>
      </c>
      <c r="S4" s="308"/>
      <c r="T4" s="307" t="s">
        <v>87</v>
      </c>
      <c r="U4" s="307" t="s">
        <v>140</v>
      </c>
      <c r="V4" s="308"/>
      <c r="W4" s="307" t="s">
        <v>153</v>
      </c>
      <c r="X4" s="308"/>
      <c r="Y4" s="334" t="s">
        <v>156</v>
      </c>
      <c r="Z4" s="308"/>
      <c r="AA4" s="307" t="s">
        <v>143</v>
      </c>
      <c r="AB4" s="308"/>
      <c r="AC4" s="309" t="s">
        <v>45</v>
      </c>
    </row>
    <row r="5" spans="1:29" s="5" customFormat="1" ht="67.5" customHeight="1" x14ac:dyDescent="0.25">
      <c r="A5" s="120"/>
      <c r="B5" s="310" t="s">
        <v>74</v>
      </c>
      <c r="C5" s="91">
        <v>32480</v>
      </c>
      <c r="D5" s="22" t="s">
        <v>0</v>
      </c>
      <c r="E5" s="23">
        <v>56260</v>
      </c>
      <c r="F5" s="24" t="s">
        <v>0</v>
      </c>
      <c r="G5" s="25">
        <v>56260</v>
      </c>
      <c r="H5" s="24" t="s">
        <v>0</v>
      </c>
      <c r="I5" s="23">
        <v>56260</v>
      </c>
      <c r="J5" s="26" t="s">
        <v>0</v>
      </c>
      <c r="K5" s="27">
        <v>59073</v>
      </c>
      <c r="L5" s="26" t="s">
        <v>0</v>
      </c>
      <c r="M5" s="27">
        <v>69701</v>
      </c>
      <c r="N5" s="26" t="s">
        <v>0</v>
      </c>
      <c r="O5" s="27">
        <v>72031.5</v>
      </c>
      <c r="P5" s="26" t="s">
        <v>0</v>
      </c>
      <c r="Q5" s="57">
        <v>82459</v>
      </c>
      <c r="R5" s="340">
        <v>174672</v>
      </c>
      <c r="S5" s="341" t="s">
        <v>0</v>
      </c>
      <c r="T5" s="340">
        <v>174672</v>
      </c>
      <c r="U5" s="340">
        <v>179816</v>
      </c>
      <c r="V5" s="341" t="s">
        <v>0</v>
      </c>
      <c r="W5" s="340">
        <v>179816</v>
      </c>
      <c r="X5" s="341" t="s">
        <v>0</v>
      </c>
      <c r="Y5" s="340">
        <v>179816</v>
      </c>
      <c r="Z5" s="341" t="s">
        <v>0</v>
      </c>
      <c r="AA5" s="345">
        <f>(W5-U5)</f>
        <v>0</v>
      </c>
      <c r="AB5" s="341" t="s">
        <v>0</v>
      </c>
      <c r="AC5" s="346" t="s">
        <v>157</v>
      </c>
    </row>
    <row r="6" spans="1:29" s="17" customFormat="1" ht="63" customHeight="1" x14ac:dyDescent="0.25">
      <c r="A6" s="121"/>
      <c r="B6" s="311" t="s">
        <v>94</v>
      </c>
      <c r="C6" s="92" t="s">
        <v>5</v>
      </c>
      <c r="D6" s="30" t="s">
        <v>0</v>
      </c>
      <c r="E6" s="80">
        <v>24001</v>
      </c>
      <c r="F6" s="31" t="s">
        <v>0</v>
      </c>
      <c r="G6" s="80">
        <v>20000</v>
      </c>
      <c r="H6" s="31" t="s">
        <v>0</v>
      </c>
      <c r="I6" s="80">
        <v>24001</v>
      </c>
      <c r="J6" s="32" t="s">
        <v>0</v>
      </c>
      <c r="K6" s="33">
        <v>24001</v>
      </c>
      <c r="L6" s="32" t="s">
        <v>0</v>
      </c>
      <c r="M6" s="33">
        <v>24001</v>
      </c>
      <c r="N6" s="32" t="s">
        <v>0</v>
      </c>
      <c r="O6" s="33">
        <v>21527</v>
      </c>
      <c r="P6" s="32" t="s">
        <v>0</v>
      </c>
      <c r="Q6" s="58">
        <v>21527</v>
      </c>
      <c r="R6" s="340"/>
      <c r="S6" s="341"/>
      <c r="T6" s="340"/>
      <c r="U6" s="340"/>
      <c r="V6" s="341"/>
      <c r="W6" s="340"/>
      <c r="X6" s="341"/>
      <c r="Y6" s="340"/>
      <c r="Z6" s="341"/>
      <c r="AA6" s="345"/>
      <c r="AB6" s="341"/>
      <c r="AC6" s="347"/>
    </row>
    <row r="7" spans="1:29" s="198" customFormat="1" ht="54" customHeight="1" x14ac:dyDescent="0.25">
      <c r="A7" s="261"/>
      <c r="B7" s="311" t="s">
        <v>117</v>
      </c>
      <c r="C7" s="92">
        <v>567.86</v>
      </c>
      <c r="D7" s="30" t="s">
        <v>0</v>
      </c>
      <c r="E7" s="266">
        <v>0</v>
      </c>
      <c r="F7" s="31" t="s">
        <v>0</v>
      </c>
      <c r="G7" s="267" t="s">
        <v>5</v>
      </c>
      <c r="H7" s="31" t="s">
        <v>0</v>
      </c>
      <c r="I7" s="266">
        <v>0</v>
      </c>
      <c r="J7" s="32" t="s">
        <v>0</v>
      </c>
      <c r="K7" s="268">
        <v>0</v>
      </c>
      <c r="L7" s="32" t="s">
        <v>0</v>
      </c>
      <c r="M7" s="268">
        <v>0</v>
      </c>
      <c r="N7" s="32" t="s">
        <v>0</v>
      </c>
      <c r="O7" s="33">
        <v>20000</v>
      </c>
      <c r="P7" s="32" t="s">
        <v>0</v>
      </c>
      <c r="Q7" s="58">
        <v>10000</v>
      </c>
      <c r="R7" s="273">
        <v>17500</v>
      </c>
      <c r="S7" s="52" t="s">
        <v>0</v>
      </c>
      <c r="T7" s="273">
        <v>17500</v>
      </c>
      <c r="U7" s="273">
        <v>22500</v>
      </c>
      <c r="V7" s="52" t="s">
        <v>0</v>
      </c>
      <c r="W7" s="273">
        <v>12500</v>
      </c>
      <c r="X7" s="52" t="s">
        <v>0</v>
      </c>
      <c r="Y7" s="273">
        <v>12500</v>
      </c>
      <c r="Z7" s="52" t="s">
        <v>0</v>
      </c>
      <c r="AA7" s="325">
        <f>(W7-U7)</f>
        <v>-10000</v>
      </c>
      <c r="AB7" s="52" t="s">
        <v>0</v>
      </c>
      <c r="AC7" s="272" t="s">
        <v>141</v>
      </c>
    </row>
    <row r="8" spans="1:29" s="198" customFormat="1" ht="54" customHeight="1" x14ac:dyDescent="0.25">
      <c r="A8" s="261"/>
      <c r="B8" s="311" t="s">
        <v>113</v>
      </c>
      <c r="C8" s="92"/>
      <c r="D8" s="30"/>
      <c r="E8" s="266"/>
      <c r="F8" s="31"/>
      <c r="G8" s="267"/>
      <c r="H8" s="31"/>
      <c r="I8" s="266"/>
      <c r="J8" s="32"/>
      <c r="K8" s="268"/>
      <c r="L8" s="32"/>
      <c r="M8" s="268"/>
      <c r="N8" s="32"/>
      <c r="O8" s="33"/>
      <c r="P8" s="32"/>
      <c r="Q8" s="58"/>
      <c r="R8" s="273"/>
      <c r="S8" s="52"/>
      <c r="T8" s="273"/>
      <c r="U8" s="273">
        <v>0</v>
      </c>
      <c r="V8" s="274" t="s">
        <v>0</v>
      </c>
      <c r="W8" s="273">
        <v>50.45</v>
      </c>
      <c r="X8" s="274" t="s">
        <v>0</v>
      </c>
      <c r="Y8" s="273">
        <v>0</v>
      </c>
      <c r="Z8" s="52" t="s">
        <v>0</v>
      </c>
      <c r="AA8" s="325">
        <f>(W8-U8)</f>
        <v>50.45</v>
      </c>
      <c r="AB8" s="274" t="s">
        <v>0</v>
      </c>
      <c r="AC8" s="272" t="s">
        <v>142</v>
      </c>
    </row>
    <row r="9" spans="1:29" s="5" customFormat="1" ht="54" customHeight="1" x14ac:dyDescent="0.25">
      <c r="A9" s="120"/>
      <c r="B9" s="310" t="s">
        <v>22</v>
      </c>
      <c r="C9" s="91">
        <v>921.69</v>
      </c>
      <c r="D9" s="22" t="s">
        <v>0</v>
      </c>
      <c r="E9" s="23">
        <v>1000</v>
      </c>
      <c r="F9" s="24" t="s">
        <v>0</v>
      </c>
      <c r="G9" s="45">
        <v>1000</v>
      </c>
      <c r="H9" s="24" t="s">
        <v>0</v>
      </c>
      <c r="I9" s="23">
        <v>2500</v>
      </c>
      <c r="J9" s="26" t="s">
        <v>0</v>
      </c>
      <c r="K9" s="79">
        <v>1000</v>
      </c>
      <c r="L9" s="26" t="s">
        <v>0</v>
      </c>
      <c r="M9" s="79">
        <v>1000</v>
      </c>
      <c r="N9" s="26" t="s">
        <v>0</v>
      </c>
      <c r="O9" s="79">
        <v>1000</v>
      </c>
      <c r="P9" s="26" t="s">
        <v>0</v>
      </c>
      <c r="Q9" s="273">
        <v>1000</v>
      </c>
      <c r="R9" s="273">
        <v>500</v>
      </c>
      <c r="S9" s="274" t="s">
        <v>0</v>
      </c>
      <c r="T9" s="273">
        <v>500</v>
      </c>
      <c r="U9" s="273">
        <v>0</v>
      </c>
      <c r="V9" s="274" t="s">
        <v>0</v>
      </c>
      <c r="W9" s="273">
        <v>0</v>
      </c>
      <c r="X9" s="274" t="s">
        <v>0</v>
      </c>
      <c r="Y9" s="273">
        <v>0</v>
      </c>
      <c r="Z9" s="52" t="s">
        <v>0</v>
      </c>
      <c r="AA9" s="325">
        <f>(Y9-U9)</f>
        <v>0</v>
      </c>
      <c r="AB9" s="274" t="s">
        <v>0</v>
      </c>
      <c r="AC9" s="141"/>
    </row>
    <row r="10" spans="1:29" s="5" customFormat="1" ht="54" customHeight="1" x14ac:dyDescent="0.25">
      <c r="A10" s="120"/>
      <c r="B10" s="310" t="s">
        <v>136</v>
      </c>
      <c r="C10" s="91"/>
      <c r="D10" s="22"/>
      <c r="E10" s="23"/>
      <c r="F10" s="24"/>
      <c r="G10" s="45"/>
      <c r="H10" s="24"/>
      <c r="I10" s="23"/>
      <c r="J10" s="26"/>
      <c r="K10" s="79"/>
      <c r="L10" s="26"/>
      <c r="M10" s="79"/>
      <c r="N10" s="26"/>
      <c r="O10" s="79"/>
      <c r="P10" s="26"/>
      <c r="Q10" s="273"/>
      <c r="R10" s="273"/>
      <c r="S10" s="274"/>
      <c r="T10" s="273"/>
      <c r="U10" s="273">
        <v>0</v>
      </c>
      <c r="V10" s="274" t="s">
        <v>0</v>
      </c>
      <c r="W10" s="273">
        <v>330.49</v>
      </c>
      <c r="X10" s="274" t="s">
        <v>0</v>
      </c>
      <c r="Y10" s="273">
        <v>330.49</v>
      </c>
      <c r="Z10" s="52" t="s">
        <v>0</v>
      </c>
      <c r="AA10" s="325">
        <f>(Y10-U10)</f>
        <v>330.49</v>
      </c>
      <c r="AB10" s="274" t="s">
        <v>0</v>
      </c>
      <c r="AC10" s="141"/>
    </row>
    <row r="11" spans="1:29" s="5" customFormat="1" ht="54" customHeight="1" x14ac:dyDescent="0.25">
      <c r="A11" s="120"/>
      <c r="B11" s="310" t="s">
        <v>137</v>
      </c>
      <c r="C11" s="91"/>
      <c r="D11" s="22"/>
      <c r="E11" s="23"/>
      <c r="F11" s="24"/>
      <c r="G11" s="45"/>
      <c r="H11" s="24"/>
      <c r="I11" s="23"/>
      <c r="J11" s="26"/>
      <c r="K11" s="79"/>
      <c r="L11" s="26"/>
      <c r="M11" s="79"/>
      <c r="N11" s="26"/>
      <c r="O11" s="79"/>
      <c r="P11" s="26"/>
      <c r="Q11" s="273"/>
      <c r="R11" s="273"/>
      <c r="S11" s="274"/>
      <c r="T11" s="273"/>
      <c r="U11" s="273">
        <v>0</v>
      </c>
      <c r="V11" s="274" t="s">
        <v>0</v>
      </c>
      <c r="W11" s="273">
        <v>938.67</v>
      </c>
      <c r="X11" s="274" t="s">
        <v>0</v>
      </c>
      <c r="Y11" s="273">
        <v>938.67</v>
      </c>
      <c r="Z11" s="52" t="s">
        <v>0</v>
      </c>
      <c r="AA11" s="325">
        <f>(Y11-U11)</f>
        <v>938.67</v>
      </c>
      <c r="AB11" s="274" t="s">
        <v>0</v>
      </c>
      <c r="AC11" s="141"/>
    </row>
    <row r="12" spans="1:29" s="138" customFormat="1" ht="55.5" customHeight="1" thickBot="1" x14ac:dyDescent="0.3">
      <c r="A12" s="130"/>
      <c r="B12" s="310" t="s">
        <v>75</v>
      </c>
      <c r="C12" s="131"/>
      <c r="D12" s="132"/>
      <c r="E12" s="133"/>
      <c r="F12" s="134"/>
      <c r="G12" s="135"/>
      <c r="H12" s="134"/>
      <c r="I12" s="133"/>
      <c r="J12" s="136"/>
      <c r="K12" s="137"/>
      <c r="L12" s="136"/>
      <c r="M12" s="137"/>
      <c r="N12" s="136"/>
      <c r="O12" s="137"/>
      <c r="P12" s="136"/>
      <c r="Q12" s="128"/>
      <c r="R12" s="273">
        <v>0</v>
      </c>
      <c r="S12" s="274" t="s">
        <v>0</v>
      </c>
      <c r="T12" s="273">
        <v>0</v>
      </c>
      <c r="U12" s="273">
        <v>0</v>
      </c>
      <c r="V12" s="274" t="s">
        <v>0</v>
      </c>
      <c r="W12" s="273">
        <v>0</v>
      </c>
      <c r="X12" s="274" t="s">
        <v>0</v>
      </c>
      <c r="Y12" s="273">
        <v>0</v>
      </c>
      <c r="Z12" s="274" t="s">
        <v>0</v>
      </c>
      <c r="AA12" s="325">
        <v>0</v>
      </c>
      <c r="AB12" s="274" t="s">
        <v>0</v>
      </c>
      <c r="AC12" s="175"/>
    </row>
    <row r="13" spans="1:29" ht="31.5" customHeight="1" thickBot="1" x14ac:dyDescent="0.3">
      <c r="A13" s="120"/>
      <c r="B13" s="312" t="s">
        <v>2</v>
      </c>
      <c r="C13" s="177">
        <f>SUM(C5:C9)</f>
        <v>33969.550000000003</v>
      </c>
      <c r="D13" s="178" t="s">
        <v>0</v>
      </c>
      <c r="E13" s="179">
        <f>SUM(E5:E12)</f>
        <v>81261</v>
      </c>
      <c r="F13" s="168" t="s">
        <v>0</v>
      </c>
      <c r="G13" s="169">
        <f>SUM(G5:G9)</f>
        <v>77260</v>
      </c>
      <c r="H13" s="168" t="s">
        <v>0</v>
      </c>
      <c r="I13" s="179">
        <f>SUM(I5:I12)</f>
        <v>82761</v>
      </c>
      <c r="J13" s="171" t="s">
        <v>0</v>
      </c>
      <c r="K13" s="180">
        <f>SUM(K5:K12)</f>
        <v>84074</v>
      </c>
      <c r="L13" s="171" t="s">
        <v>0</v>
      </c>
      <c r="M13" s="180">
        <f>SUM(M5:M12)</f>
        <v>94702</v>
      </c>
      <c r="N13" s="171" t="s">
        <v>0</v>
      </c>
      <c r="O13" s="180">
        <f>SUM(O5:O9)</f>
        <v>114558.5</v>
      </c>
      <c r="P13" s="171" t="s">
        <v>0</v>
      </c>
      <c r="Q13" s="181">
        <f>SUM(Q5:Q12)</f>
        <v>114986</v>
      </c>
      <c r="R13" s="181">
        <f>SUM(R5:R12)</f>
        <v>192672</v>
      </c>
      <c r="S13" s="182" t="s">
        <v>0</v>
      </c>
      <c r="T13" s="181">
        <f>SUM(T5:T12)</f>
        <v>192672</v>
      </c>
      <c r="U13" s="181">
        <f>SUM(U5:U12)</f>
        <v>202316</v>
      </c>
      <c r="V13" s="182" t="s">
        <v>0</v>
      </c>
      <c r="W13" s="181">
        <f>SUM(W5:W12)</f>
        <v>193635.61000000002</v>
      </c>
      <c r="X13" s="182" t="s">
        <v>0</v>
      </c>
      <c r="Y13" s="181">
        <f>SUM(Y5:Y12)</f>
        <v>193585.16</v>
      </c>
      <c r="Z13" s="182" t="s">
        <v>0</v>
      </c>
      <c r="AA13" s="335">
        <f>SUM(AA5:AA12)</f>
        <v>-8680.39</v>
      </c>
      <c r="AB13" s="182" t="s">
        <v>0</v>
      </c>
      <c r="AC13" s="174"/>
    </row>
    <row r="14" spans="1:29" ht="63" customHeight="1" thickBot="1" x14ac:dyDescent="0.4">
      <c r="A14" s="120"/>
      <c r="B14" s="88"/>
      <c r="C14" s="39"/>
      <c r="D14" s="39"/>
      <c r="E14" s="40"/>
      <c r="F14" s="41"/>
      <c r="G14" s="41"/>
      <c r="H14" s="41"/>
      <c r="I14" s="42"/>
      <c r="J14" s="41"/>
      <c r="K14" s="19"/>
      <c r="L14" s="20"/>
      <c r="M14" s="19"/>
      <c r="N14" s="20"/>
      <c r="O14" s="28"/>
      <c r="P14" s="20"/>
      <c r="Q14" s="28"/>
    </row>
    <row r="15" spans="1:29" s="10" customFormat="1" ht="125.4" customHeight="1" thickBot="1" x14ac:dyDescent="0.3">
      <c r="A15" s="122"/>
      <c r="B15" s="313" t="s">
        <v>3</v>
      </c>
      <c r="C15" s="338" t="s">
        <v>6</v>
      </c>
      <c r="D15" s="339"/>
      <c r="E15" s="295" t="s">
        <v>27</v>
      </c>
      <c r="F15" s="296"/>
      <c r="G15" s="295" t="s">
        <v>7</v>
      </c>
      <c r="H15" s="297"/>
      <c r="I15" s="298" t="s">
        <v>28</v>
      </c>
      <c r="J15" s="314"/>
      <c r="K15" s="297" t="s">
        <v>23</v>
      </c>
      <c r="L15" s="315"/>
      <c r="M15" s="297" t="s">
        <v>26</v>
      </c>
      <c r="N15" s="315"/>
      <c r="O15" s="297" t="s">
        <v>32</v>
      </c>
      <c r="P15" s="315"/>
      <c r="Q15" s="316" t="s">
        <v>30</v>
      </c>
      <c r="R15" s="299" t="s">
        <v>86</v>
      </c>
      <c r="S15" s="317"/>
      <c r="T15" s="316" t="s">
        <v>87</v>
      </c>
      <c r="U15" s="300" t="s">
        <v>140</v>
      </c>
      <c r="V15" s="318"/>
      <c r="W15" s="299" t="s">
        <v>154</v>
      </c>
      <c r="X15" s="318"/>
      <c r="Y15" s="299" t="s">
        <v>155</v>
      </c>
      <c r="Z15" s="318"/>
      <c r="AA15" s="299" t="s">
        <v>143</v>
      </c>
      <c r="AB15" s="318"/>
      <c r="AC15" s="300" t="s">
        <v>38</v>
      </c>
    </row>
    <row r="16" spans="1:29" s="8" customFormat="1" ht="45.75" customHeight="1" x14ac:dyDescent="0.25">
      <c r="A16" s="123" t="s">
        <v>35</v>
      </c>
      <c r="B16" s="319" t="s">
        <v>55</v>
      </c>
      <c r="C16" s="61"/>
      <c r="D16" s="30"/>
      <c r="E16" s="23"/>
      <c r="F16" s="31"/>
      <c r="G16" s="62"/>
      <c r="H16" s="31"/>
      <c r="I16" s="62"/>
      <c r="J16" s="32"/>
      <c r="K16" s="46"/>
      <c r="L16" s="32"/>
      <c r="M16" s="46"/>
      <c r="N16" s="32"/>
      <c r="O16" s="46"/>
      <c r="P16" s="32"/>
      <c r="Q16" s="101"/>
      <c r="R16" s="273"/>
      <c r="S16" s="32"/>
      <c r="T16" s="201"/>
      <c r="U16" s="331"/>
      <c r="V16" s="206"/>
      <c r="W16" s="199"/>
      <c r="X16" s="206"/>
      <c r="Y16" s="206"/>
      <c r="Z16" s="206"/>
      <c r="AA16" s="326"/>
      <c r="AB16" s="206"/>
      <c r="AC16" s="105"/>
    </row>
    <row r="17" spans="1:29" s="17" customFormat="1" ht="41.25" customHeight="1" x14ac:dyDescent="0.25">
      <c r="A17" s="121" t="s">
        <v>60</v>
      </c>
      <c r="B17" s="320" t="s">
        <v>46</v>
      </c>
      <c r="C17" s="61">
        <v>9626.76</v>
      </c>
      <c r="D17" s="30" t="s">
        <v>0</v>
      </c>
      <c r="E17" s="23">
        <v>21648.38</v>
      </c>
      <c r="F17" s="31" t="s">
        <v>0</v>
      </c>
      <c r="G17" s="62">
        <v>11648.38</v>
      </c>
      <c r="H17" s="31" t="s">
        <v>0</v>
      </c>
      <c r="I17" s="62">
        <v>21648.38</v>
      </c>
      <c r="J17" s="32" t="s">
        <v>0</v>
      </c>
      <c r="K17" s="46">
        <v>25000</v>
      </c>
      <c r="L17" s="32" t="s">
        <v>0</v>
      </c>
      <c r="M17" s="46">
        <v>45000</v>
      </c>
      <c r="N17" s="32" t="s">
        <v>0</v>
      </c>
      <c r="O17" s="46">
        <v>45000</v>
      </c>
      <c r="P17" s="32" t="s">
        <v>0</v>
      </c>
      <c r="Q17" s="101">
        <v>45000</v>
      </c>
      <c r="R17" s="273">
        <v>12500</v>
      </c>
      <c r="S17" s="32" t="s">
        <v>0</v>
      </c>
      <c r="T17" s="201">
        <v>12500</v>
      </c>
      <c r="U17" s="331">
        <v>12624</v>
      </c>
      <c r="V17" s="206" t="s">
        <v>0</v>
      </c>
      <c r="W17" s="199">
        <v>5786.5</v>
      </c>
      <c r="X17" s="206" t="s">
        <v>0</v>
      </c>
      <c r="Y17" s="199">
        <v>5786.5</v>
      </c>
      <c r="Z17" s="206" t="s">
        <v>0</v>
      </c>
      <c r="AA17" s="327">
        <f>(Y17-U17)</f>
        <v>-6837.5</v>
      </c>
      <c r="AB17" s="206" t="s">
        <v>0</v>
      </c>
      <c r="AC17" s="271" t="s">
        <v>144</v>
      </c>
    </row>
    <row r="18" spans="1:29" s="17" customFormat="1" ht="57.6" customHeight="1" x14ac:dyDescent="0.25">
      <c r="A18" s="121" t="s">
        <v>61</v>
      </c>
      <c r="B18" s="320" t="s">
        <v>148</v>
      </c>
      <c r="C18" s="61"/>
      <c r="D18" s="30"/>
      <c r="E18" s="23"/>
      <c r="F18" s="32"/>
      <c r="G18" s="62"/>
      <c r="H18" s="32"/>
      <c r="I18" s="62"/>
      <c r="J18" s="32"/>
      <c r="K18" s="46"/>
      <c r="L18" s="32"/>
      <c r="M18" s="46"/>
      <c r="N18" s="32"/>
      <c r="O18" s="46"/>
      <c r="P18" s="32"/>
      <c r="Q18" s="101"/>
      <c r="R18" s="273">
        <v>2500</v>
      </c>
      <c r="S18" s="32" t="s">
        <v>0</v>
      </c>
      <c r="T18" s="201">
        <v>2500</v>
      </c>
      <c r="U18" s="331">
        <v>800</v>
      </c>
      <c r="V18" s="206" t="s">
        <v>0</v>
      </c>
      <c r="W18" s="199">
        <v>753.37</v>
      </c>
      <c r="X18" s="206" t="s">
        <v>0</v>
      </c>
      <c r="Y18" s="199">
        <v>753.37</v>
      </c>
      <c r="Z18" s="206" t="s">
        <v>0</v>
      </c>
      <c r="AA18" s="327">
        <f t="shared" ref="AA18:AA44" si="0">(Y18-U18)</f>
        <v>-46.629999999999995</v>
      </c>
      <c r="AB18" s="206" t="s">
        <v>0</v>
      </c>
      <c r="AC18" s="271" t="s">
        <v>150</v>
      </c>
    </row>
    <row r="19" spans="1:29" s="17" customFormat="1" ht="36.6" customHeight="1" x14ac:dyDescent="0.25">
      <c r="A19" s="121" t="s">
        <v>62</v>
      </c>
      <c r="B19" s="320" t="s">
        <v>47</v>
      </c>
      <c r="C19" s="61"/>
      <c r="D19" s="30"/>
      <c r="E19" s="23"/>
      <c r="F19" s="32"/>
      <c r="G19" s="62"/>
      <c r="H19" s="32"/>
      <c r="I19" s="62"/>
      <c r="J19" s="32"/>
      <c r="K19" s="46"/>
      <c r="L19" s="32"/>
      <c r="M19" s="46"/>
      <c r="N19" s="32"/>
      <c r="O19" s="46"/>
      <c r="P19" s="32"/>
      <c r="Q19" s="101"/>
      <c r="R19" s="273">
        <v>7200</v>
      </c>
      <c r="S19" s="32" t="s">
        <v>0</v>
      </c>
      <c r="T19" s="201">
        <v>7200</v>
      </c>
      <c r="U19" s="331">
        <v>8665</v>
      </c>
      <c r="V19" s="206" t="s">
        <v>0</v>
      </c>
      <c r="W19" s="199">
        <v>1423.26</v>
      </c>
      <c r="X19" s="206" t="s">
        <v>0</v>
      </c>
      <c r="Y19" s="199">
        <v>1423.26</v>
      </c>
      <c r="Z19" s="206" t="s">
        <v>0</v>
      </c>
      <c r="AA19" s="327">
        <f t="shared" si="0"/>
        <v>-7241.74</v>
      </c>
      <c r="AB19" s="206" t="s">
        <v>0</v>
      </c>
      <c r="AC19" s="271" t="s">
        <v>144</v>
      </c>
    </row>
    <row r="20" spans="1:29" s="17" customFormat="1" ht="36.6" customHeight="1" x14ac:dyDescent="0.25">
      <c r="A20" s="121" t="s">
        <v>63</v>
      </c>
      <c r="B20" s="320" t="s">
        <v>135</v>
      </c>
      <c r="C20" s="61"/>
      <c r="D20" s="30"/>
      <c r="E20" s="23"/>
      <c r="F20" s="32"/>
      <c r="G20" s="62"/>
      <c r="H20" s="32"/>
      <c r="I20" s="62"/>
      <c r="J20" s="32"/>
      <c r="K20" s="46"/>
      <c r="L20" s="32"/>
      <c r="M20" s="46"/>
      <c r="N20" s="32"/>
      <c r="O20" s="46"/>
      <c r="P20" s="32"/>
      <c r="Q20" s="101"/>
      <c r="R20" s="273"/>
      <c r="S20" s="32"/>
      <c r="T20" s="201"/>
      <c r="U20" s="331">
        <v>1835</v>
      </c>
      <c r="V20" s="206" t="s">
        <v>0</v>
      </c>
      <c r="W20" s="199">
        <v>1361.12</v>
      </c>
      <c r="X20" s="206" t="s">
        <v>0</v>
      </c>
      <c r="Y20" s="199">
        <v>1361.12</v>
      </c>
      <c r="Z20" s="206" t="s">
        <v>0</v>
      </c>
      <c r="AA20" s="327">
        <f t="shared" si="0"/>
        <v>-473.88000000000011</v>
      </c>
      <c r="AB20" s="206" t="s">
        <v>0</v>
      </c>
      <c r="AC20" s="105"/>
    </row>
    <row r="21" spans="1:29" s="107" customFormat="1" ht="36.6" customHeight="1" x14ac:dyDescent="0.25">
      <c r="A21" s="121" t="s">
        <v>125</v>
      </c>
      <c r="B21" s="320" t="s">
        <v>112</v>
      </c>
      <c r="C21" s="61"/>
      <c r="D21" s="30"/>
      <c r="E21" s="23"/>
      <c r="F21" s="32"/>
      <c r="G21" s="23"/>
      <c r="H21" s="32"/>
      <c r="I21" s="23"/>
      <c r="J21" s="32"/>
      <c r="K21" s="33"/>
      <c r="L21" s="32"/>
      <c r="M21" s="33"/>
      <c r="N21" s="32"/>
      <c r="O21" s="33"/>
      <c r="P21" s="32"/>
      <c r="Q21" s="102"/>
      <c r="R21" s="273"/>
      <c r="S21" s="32"/>
      <c r="T21" s="201"/>
      <c r="U21" s="331">
        <v>86.22</v>
      </c>
      <c r="V21" s="206" t="s">
        <v>0</v>
      </c>
      <c r="W21" s="199">
        <v>86.22</v>
      </c>
      <c r="X21" s="206" t="s">
        <v>0</v>
      </c>
      <c r="Y21" s="199">
        <v>86.22</v>
      </c>
      <c r="Z21" s="206" t="s">
        <v>0</v>
      </c>
      <c r="AA21" s="328">
        <f t="shared" si="0"/>
        <v>0</v>
      </c>
      <c r="AB21" s="206" t="s">
        <v>0</v>
      </c>
      <c r="AC21" s="271" t="s">
        <v>149</v>
      </c>
    </row>
    <row r="22" spans="1:29" s="107" customFormat="1" ht="36.6" customHeight="1" x14ac:dyDescent="0.25">
      <c r="A22" s="121" t="s">
        <v>126</v>
      </c>
      <c r="B22" s="320" t="s">
        <v>113</v>
      </c>
      <c r="C22" s="61"/>
      <c r="D22" s="30"/>
      <c r="E22" s="23"/>
      <c r="F22" s="32"/>
      <c r="G22" s="23"/>
      <c r="H22" s="32"/>
      <c r="I22" s="23"/>
      <c r="J22" s="32"/>
      <c r="K22" s="33"/>
      <c r="L22" s="32"/>
      <c r="M22" s="33"/>
      <c r="N22" s="32"/>
      <c r="O22" s="33"/>
      <c r="P22" s="32"/>
      <c r="Q22" s="102"/>
      <c r="R22" s="273"/>
      <c r="S22" s="32"/>
      <c r="T22" s="201"/>
      <c r="U22" s="331">
        <v>0</v>
      </c>
      <c r="V22" s="206" t="s">
        <v>0</v>
      </c>
      <c r="W22" s="199">
        <v>120.5</v>
      </c>
      <c r="X22" s="206" t="s">
        <v>0</v>
      </c>
      <c r="Y22" s="199">
        <v>120.5</v>
      </c>
      <c r="Z22" s="206" t="s">
        <v>0</v>
      </c>
      <c r="AA22" s="328">
        <f t="shared" si="0"/>
        <v>120.5</v>
      </c>
      <c r="AB22" s="206" t="s">
        <v>0</v>
      </c>
      <c r="AC22" s="336" t="s">
        <v>158</v>
      </c>
    </row>
    <row r="23" spans="1:29" s="8" customFormat="1" ht="53.25" customHeight="1" x14ac:dyDescent="0.25">
      <c r="A23" s="123" t="s">
        <v>36</v>
      </c>
      <c r="B23" s="319" t="s">
        <v>37</v>
      </c>
      <c r="C23" s="61"/>
      <c r="D23" s="30"/>
      <c r="E23" s="23"/>
      <c r="F23" s="32"/>
      <c r="G23" s="23"/>
      <c r="H23" s="32"/>
      <c r="I23" s="23"/>
      <c r="J23" s="32"/>
      <c r="K23" s="33"/>
      <c r="L23" s="32"/>
      <c r="M23" s="33"/>
      <c r="N23" s="32"/>
      <c r="O23" s="33"/>
      <c r="P23" s="32"/>
      <c r="Q23" s="102"/>
      <c r="R23" s="273"/>
      <c r="S23" s="32"/>
      <c r="T23" s="201"/>
      <c r="U23" s="206"/>
      <c r="V23" s="206"/>
      <c r="W23" s="199"/>
      <c r="X23" s="206"/>
      <c r="Y23" s="206"/>
      <c r="Z23" s="206"/>
      <c r="AA23" s="327"/>
      <c r="AB23" s="206"/>
      <c r="AC23" s="337"/>
    </row>
    <row r="24" spans="1:29" s="17" customFormat="1" ht="94.5" customHeight="1" x14ac:dyDescent="0.25">
      <c r="A24" s="269" t="s">
        <v>64</v>
      </c>
      <c r="B24" s="320" t="s">
        <v>103</v>
      </c>
      <c r="C24" s="61"/>
      <c r="D24" s="30"/>
      <c r="E24" s="23"/>
      <c r="F24" s="32"/>
      <c r="G24" s="23"/>
      <c r="H24" s="32"/>
      <c r="I24" s="23"/>
      <c r="J24" s="32"/>
      <c r="K24" s="33"/>
      <c r="L24" s="32"/>
      <c r="M24" s="33"/>
      <c r="N24" s="32"/>
      <c r="O24" s="33"/>
      <c r="P24" s="32"/>
      <c r="Q24" s="102"/>
      <c r="R24" s="273">
        <v>75000</v>
      </c>
      <c r="S24" s="32" t="s">
        <v>0</v>
      </c>
      <c r="T24" s="201">
        <f>59500*1.21</f>
        <v>71995</v>
      </c>
      <c r="U24" s="331">
        <v>90000</v>
      </c>
      <c r="V24" s="206" t="s">
        <v>0</v>
      </c>
      <c r="W24" s="199">
        <v>63523.78</v>
      </c>
      <c r="X24" s="206" t="s">
        <v>0</v>
      </c>
      <c r="Y24" s="199">
        <v>63523.78</v>
      </c>
      <c r="Z24" s="206" t="s">
        <v>0</v>
      </c>
      <c r="AA24" s="327">
        <f t="shared" si="0"/>
        <v>-26476.22</v>
      </c>
      <c r="AB24" s="206" t="s">
        <v>0</v>
      </c>
      <c r="AC24" s="271" t="s">
        <v>145</v>
      </c>
    </row>
    <row r="25" spans="1:29" s="197" customFormat="1" ht="42.75" customHeight="1" x14ac:dyDescent="0.25">
      <c r="A25" s="121" t="s">
        <v>50</v>
      </c>
      <c r="B25" s="321" t="s">
        <v>118</v>
      </c>
      <c r="C25" s="29">
        <v>0</v>
      </c>
      <c r="D25" s="63" t="s">
        <v>0</v>
      </c>
      <c r="E25" s="64">
        <v>15000</v>
      </c>
      <c r="F25" s="32" t="s">
        <v>0</v>
      </c>
      <c r="G25" s="65">
        <v>15000</v>
      </c>
      <c r="H25" s="32" t="s">
        <v>0</v>
      </c>
      <c r="I25" s="64">
        <v>1000</v>
      </c>
      <c r="J25" s="32" t="s">
        <v>0</v>
      </c>
      <c r="K25" s="33">
        <v>16500</v>
      </c>
      <c r="L25" s="32" t="s">
        <v>0</v>
      </c>
      <c r="M25" s="33">
        <v>20000</v>
      </c>
      <c r="N25" s="32" t="s">
        <v>0</v>
      </c>
      <c r="O25" s="33">
        <v>20000</v>
      </c>
      <c r="P25" s="32" t="s">
        <v>0</v>
      </c>
      <c r="Q25" s="102">
        <v>0</v>
      </c>
      <c r="R25" s="273">
        <v>30000</v>
      </c>
      <c r="S25" s="32" t="s">
        <v>0</v>
      </c>
      <c r="T25" s="201">
        <v>30000</v>
      </c>
      <c r="U25" s="331">
        <v>50000</v>
      </c>
      <c r="V25" s="206" t="s">
        <v>0</v>
      </c>
      <c r="W25" s="199">
        <v>44112.98</v>
      </c>
      <c r="X25" s="206" t="s">
        <v>0</v>
      </c>
      <c r="Y25" s="199">
        <v>44112.98</v>
      </c>
      <c r="Z25" s="206" t="s">
        <v>0</v>
      </c>
      <c r="AA25" s="327">
        <f t="shared" si="0"/>
        <v>-5887.0199999999968</v>
      </c>
      <c r="AB25" s="206" t="s">
        <v>0</v>
      </c>
      <c r="AC25" s="271" t="s">
        <v>144</v>
      </c>
    </row>
    <row r="26" spans="1:29" s="197" customFormat="1" ht="42.75" customHeight="1" x14ac:dyDescent="0.25">
      <c r="A26" s="121" t="s">
        <v>132</v>
      </c>
      <c r="B26" s="321" t="s">
        <v>133</v>
      </c>
      <c r="C26" s="29"/>
      <c r="D26" s="63"/>
      <c r="E26" s="266"/>
      <c r="F26" s="32"/>
      <c r="G26" s="266"/>
      <c r="H26" s="32"/>
      <c r="I26" s="266"/>
      <c r="J26" s="32"/>
      <c r="K26" s="33"/>
      <c r="L26" s="32"/>
      <c r="M26" s="33"/>
      <c r="N26" s="32"/>
      <c r="O26" s="33"/>
      <c r="P26" s="32"/>
      <c r="Q26" s="102"/>
      <c r="R26" s="273"/>
      <c r="S26" s="32"/>
      <c r="T26" s="201"/>
      <c r="U26" s="331">
        <v>10000</v>
      </c>
      <c r="V26" s="206" t="s">
        <v>0</v>
      </c>
      <c r="W26" s="199">
        <v>0</v>
      </c>
      <c r="X26" s="206" t="s">
        <v>0</v>
      </c>
      <c r="Y26" s="199">
        <v>5056.6000000000004</v>
      </c>
      <c r="Z26" s="206" t="s">
        <v>0</v>
      </c>
      <c r="AA26" s="327">
        <f t="shared" si="0"/>
        <v>-4943.3999999999996</v>
      </c>
      <c r="AB26" s="206" t="s">
        <v>0</v>
      </c>
      <c r="AC26" s="271" t="s">
        <v>152</v>
      </c>
    </row>
    <row r="27" spans="1:29" s="17" customFormat="1" ht="55.95" customHeight="1" x14ac:dyDescent="0.25">
      <c r="A27" s="123" t="s">
        <v>39</v>
      </c>
      <c r="B27" s="319" t="s">
        <v>49</v>
      </c>
      <c r="C27" s="61"/>
      <c r="D27" s="30"/>
      <c r="E27" s="23"/>
      <c r="F27" s="32"/>
      <c r="G27" s="23"/>
      <c r="H27" s="32"/>
      <c r="I27" s="23"/>
      <c r="J27" s="32"/>
      <c r="K27" s="33"/>
      <c r="L27" s="32"/>
      <c r="M27" s="33"/>
      <c r="N27" s="32"/>
      <c r="O27" s="33"/>
      <c r="P27" s="32"/>
      <c r="Q27" s="102"/>
      <c r="R27" s="273"/>
      <c r="S27" s="32"/>
      <c r="T27" s="201"/>
      <c r="U27" s="206"/>
      <c r="V27" s="206"/>
      <c r="W27" s="199"/>
      <c r="X27" s="206"/>
      <c r="Y27" s="206"/>
      <c r="Z27" s="206"/>
      <c r="AA27" s="327"/>
      <c r="AB27" s="206"/>
      <c r="AC27" s="124"/>
    </row>
    <row r="28" spans="1:29" s="17" customFormat="1" ht="33.75" customHeight="1" x14ac:dyDescent="0.25">
      <c r="A28" s="121" t="s">
        <v>51</v>
      </c>
      <c r="B28" s="320" t="s">
        <v>48</v>
      </c>
      <c r="C28" s="61"/>
      <c r="D28" s="30"/>
      <c r="E28" s="23"/>
      <c r="F28" s="32"/>
      <c r="G28" s="23"/>
      <c r="H28" s="32"/>
      <c r="I28" s="23"/>
      <c r="J28" s="32"/>
      <c r="K28" s="33"/>
      <c r="L28" s="32"/>
      <c r="M28" s="33"/>
      <c r="N28" s="32"/>
      <c r="O28" s="33"/>
      <c r="P28" s="32"/>
      <c r="Q28" s="102"/>
      <c r="R28" s="273">
        <v>2000</v>
      </c>
      <c r="S28" s="32" t="s">
        <v>0</v>
      </c>
      <c r="T28" s="201">
        <v>2000</v>
      </c>
      <c r="U28" s="331">
        <v>3000</v>
      </c>
      <c r="V28" s="206" t="s">
        <v>0</v>
      </c>
      <c r="W28" s="199">
        <v>3858.68</v>
      </c>
      <c r="X28" s="206" t="s">
        <v>0</v>
      </c>
      <c r="Y28" s="199">
        <v>3858.68</v>
      </c>
      <c r="Z28" s="206" t="s">
        <v>0</v>
      </c>
      <c r="AA28" s="327">
        <f t="shared" si="0"/>
        <v>858.67999999999984</v>
      </c>
      <c r="AB28" s="206" t="s">
        <v>0</v>
      </c>
      <c r="AC28" s="271" t="s">
        <v>144</v>
      </c>
    </row>
    <row r="29" spans="1:29" s="198" customFormat="1" ht="42" customHeight="1" x14ac:dyDescent="0.25">
      <c r="A29" s="121" t="s">
        <v>119</v>
      </c>
      <c r="B29" s="320" t="s">
        <v>102</v>
      </c>
      <c r="C29" s="61"/>
      <c r="D29" s="30"/>
      <c r="E29" s="23"/>
      <c r="F29" s="32"/>
      <c r="G29" s="23"/>
      <c r="H29" s="32"/>
      <c r="I29" s="23"/>
      <c r="J29" s="32"/>
      <c r="K29" s="33"/>
      <c r="L29" s="32"/>
      <c r="M29" s="33"/>
      <c r="N29" s="32"/>
      <c r="O29" s="33"/>
      <c r="P29" s="32"/>
      <c r="Q29" s="102"/>
      <c r="R29" s="273">
        <v>5000</v>
      </c>
      <c r="S29" s="32" t="s">
        <v>0</v>
      </c>
      <c r="T29" s="201">
        <v>0</v>
      </c>
      <c r="U29" s="331">
        <v>1450</v>
      </c>
      <c r="V29" s="206" t="s">
        <v>0</v>
      </c>
      <c r="W29" s="199">
        <v>1895.68</v>
      </c>
      <c r="X29" s="206" t="s">
        <v>0</v>
      </c>
      <c r="Y29" s="199">
        <v>1895.68</v>
      </c>
      <c r="Z29" s="206" t="s">
        <v>0</v>
      </c>
      <c r="AA29" s="327">
        <f t="shared" si="0"/>
        <v>445.68000000000006</v>
      </c>
      <c r="AB29" s="206" t="s">
        <v>0</v>
      </c>
      <c r="AC29" s="271" t="s">
        <v>144</v>
      </c>
    </row>
    <row r="30" spans="1:29" s="198" customFormat="1" ht="42" customHeight="1" x14ac:dyDescent="0.25">
      <c r="A30" s="121" t="s">
        <v>95</v>
      </c>
      <c r="B30" s="320" t="s">
        <v>114</v>
      </c>
      <c r="C30" s="61"/>
      <c r="D30" s="30"/>
      <c r="E30" s="23"/>
      <c r="F30" s="32"/>
      <c r="G30" s="23"/>
      <c r="H30" s="32"/>
      <c r="I30" s="23"/>
      <c r="J30" s="32"/>
      <c r="K30" s="33"/>
      <c r="L30" s="32"/>
      <c r="M30" s="33"/>
      <c r="N30" s="32"/>
      <c r="O30" s="33"/>
      <c r="P30" s="32"/>
      <c r="Q30" s="102"/>
      <c r="R30" s="273"/>
      <c r="S30" s="270"/>
      <c r="T30" s="201"/>
      <c r="U30" s="331">
        <v>200</v>
      </c>
      <c r="V30" s="206" t="s">
        <v>0</v>
      </c>
      <c r="W30" s="199">
        <v>313.85000000000002</v>
      </c>
      <c r="X30" s="206" t="s">
        <v>0</v>
      </c>
      <c r="Y30" s="199">
        <v>313.85000000000002</v>
      </c>
      <c r="Z30" s="206" t="s">
        <v>0</v>
      </c>
      <c r="AA30" s="328">
        <f t="shared" si="0"/>
        <v>113.85000000000002</v>
      </c>
      <c r="AB30" s="206" t="s">
        <v>0</v>
      </c>
      <c r="AC30" s="271"/>
    </row>
    <row r="31" spans="1:29" s="17" customFormat="1" ht="49.5" customHeight="1" x14ac:dyDescent="0.25">
      <c r="A31" s="123" t="s">
        <v>41</v>
      </c>
      <c r="B31" s="319" t="s">
        <v>52</v>
      </c>
      <c r="C31" s="29"/>
      <c r="D31" s="63"/>
      <c r="E31" s="64"/>
      <c r="F31" s="32"/>
      <c r="G31" s="65"/>
      <c r="H31" s="32"/>
      <c r="I31" s="64"/>
      <c r="J31" s="32"/>
      <c r="K31" s="33"/>
      <c r="L31" s="32"/>
      <c r="M31" s="33"/>
      <c r="N31" s="32"/>
      <c r="O31" s="33"/>
      <c r="P31" s="32"/>
      <c r="Q31" s="102"/>
      <c r="R31" s="273"/>
      <c r="S31" s="193"/>
      <c r="T31" s="201"/>
      <c r="U31" s="206"/>
      <c r="V31" s="206"/>
      <c r="W31" s="199"/>
      <c r="X31" s="206"/>
      <c r="Y31" s="206"/>
      <c r="Z31" s="206"/>
      <c r="AA31" s="327"/>
      <c r="AB31" s="206"/>
      <c r="AC31" s="97"/>
    </row>
    <row r="32" spans="1:29" s="8" customFormat="1" ht="42" customHeight="1" x14ac:dyDescent="0.25">
      <c r="A32" s="121" t="s">
        <v>65</v>
      </c>
      <c r="B32" s="320" t="s">
        <v>40</v>
      </c>
      <c r="C32" s="29"/>
      <c r="D32" s="63"/>
      <c r="E32" s="78"/>
      <c r="F32" s="32"/>
      <c r="G32" s="65"/>
      <c r="H32" s="32"/>
      <c r="I32" s="78"/>
      <c r="J32" s="32"/>
      <c r="K32" s="33"/>
      <c r="L32" s="32"/>
      <c r="M32" s="33"/>
      <c r="N32" s="32"/>
      <c r="O32" s="33"/>
      <c r="P32" s="32"/>
      <c r="Q32" s="102"/>
      <c r="R32" s="273">
        <v>5000</v>
      </c>
      <c r="S32" s="32" t="s">
        <v>0</v>
      </c>
      <c r="T32" s="201">
        <v>5000</v>
      </c>
      <c r="U32" s="331">
        <v>1000</v>
      </c>
      <c r="V32" s="206" t="s">
        <v>0</v>
      </c>
      <c r="W32" s="199">
        <v>556.86</v>
      </c>
      <c r="X32" s="206" t="s">
        <v>0</v>
      </c>
      <c r="Y32" s="199">
        <v>556.86</v>
      </c>
      <c r="Z32" s="206" t="s">
        <v>0</v>
      </c>
      <c r="AA32" s="327">
        <f t="shared" si="0"/>
        <v>-443.14</v>
      </c>
      <c r="AB32" s="206" t="s">
        <v>0</v>
      </c>
      <c r="AC32" s="271" t="s">
        <v>146</v>
      </c>
    </row>
    <row r="33" spans="1:29" s="17" customFormat="1" ht="54" customHeight="1" x14ac:dyDescent="0.25">
      <c r="A33" s="123" t="s">
        <v>43</v>
      </c>
      <c r="B33" s="319" t="s">
        <v>42</v>
      </c>
      <c r="C33" s="61">
        <v>1794.56</v>
      </c>
      <c r="D33" s="30" t="s">
        <v>0</v>
      </c>
      <c r="E33" s="62">
        <v>4000</v>
      </c>
      <c r="F33" s="31" t="s">
        <v>0</v>
      </c>
      <c r="G33" s="62">
        <v>4000</v>
      </c>
      <c r="H33" s="31" t="s">
        <v>0</v>
      </c>
      <c r="I33" s="62">
        <v>5500</v>
      </c>
      <c r="J33" s="32" t="s">
        <v>0</v>
      </c>
      <c r="K33" s="46">
        <v>4000</v>
      </c>
      <c r="L33" s="31" t="s">
        <v>0</v>
      </c>
      <c r="M33" s="46">
        <v>10000</v>
      </c>
      <c r="N33" s="31" t="s">
        <v>0</v>
      </c>
      <c r="O33" s="46">
        <v>10000</v>
      </c>
      <c r="P33" s="32" t="s">
        <v>0</v>
      </c>
      <c r="Q33" s="101">
        <v>15000</v>
      </c>
      <c r="R33" s="273"/>
      <c r="S33" s="32"/>
      <c r="T33" s="201"/>
      <c r="U33" s="206"/>
      <c r="V33" s="206"/>
      <c r="W33" s="199"/>
      <c r="X33" s="206"/>
      <c r="Y33" s="206"/>
      <c r="Z33" s="206"/>
      <c r="AA33" s="327"/>
      <c r="AB33" s="206"/>
      <c r="AC33" s="97"/>
    </row>
    <row r="34" spans="1:29" s="8" customFormat="1" ht="39" customHeight="1" x14ac:dyDescent="0.25">
      <c r="A34" s="121" t="s">
        <v>53</v>
      </c>
      <c r="B34" s="320" t="s">
        <v>56</v>
      </c>
      <c r="C34" s="61"/>
      <c r="D34" s="30"/>
      <c r="E34" s="62"/>
      <c r="F34" s="31"/>
      <c r="G34" s="62"/>
      <c r="H34" s="31"/>
      <c r="I34" s="62"/>
      <c r="J34" s="32"/>
      <c r="K34" s="46"/>
      <c r="L34" s="31"/>
      <c r="M34" s="46"/>
      <c r="N34" s="31"/>
      <c r="O34" s="46"/>
      <c r="P34" s="32"/>
      <c r="Q34" s="101"/>
      <c r="R34" s="273">
        <v>7000</v>
      </c>
      <c r="S34" s="26" t="s">
        <v>0</v>
      </c>
      <c r="T34" s="201">
        <v>7000</v>
      </c>
      <c r="U34" s="331">
        <v>3500</v>
      </c>
      <c r="V34" s="207" t="s">
        <v>0</v>
      </c>
      <c r="W34" s="199">
        <v>1225.29</v>
      </c>
      <c r="X34" s="207" t="s">
        <v>0</v>
      </c>
      <c r="Y34" s="199">
        <v>1225.29</v>
      </c>
      <c r="Z34" s="207" t="s">
        <v>0</v>
      </c>
      <c r="AA34" s="327">
        <f t="shared" si="0"/>
        <v>-2274.71</v>
      </c>
      <c r="AB34" s="207" t="s">
        <v>0</v>
      </c>
      <c r="AC34" s="271" t="s">
        <v>159</v>
      </c>
    </row>
    <row r="35" spans="1:29" s="17" customFormat="1" ht="114" customHeight="1" x14ac:dyDescent="0.25">
      <c r="A35" s="121" t="s">
        <v>54</v>
      </c>
      <c r="B35" s="320" t="s">
        <v>96</v>
      </c>
      <c r="C35" s="61"/>
      <c r="D35" s="30"/>
      <c r="E35" s="62"/>
      <c r="F35" s="31"/>
      <c r="G35" s="62"/>
      <c r="H35" s="31"/>
      <c r="I35" s="62"/>
      <c r="J35" s="32"/>
      <c r="K35" s="46"/>
      <c r="L35" s="31"/>
      <c r="M35" s="46"/>
      <c r="N35" s="31"/>
      <c r="O35" s="46"/>
      <c r="P35" s="32"/>
      <c r="Q35" s="101"/>
      <c r="R35" s="273">
        <v>30000</v>
      </c>
      <c r="S35" s="26" t="s">
        <v>0</v>
      </c>
      <c r="T35" s="201">
        <v>30000</v>
      </c>
      <c r="U35" s="331">
        <v>15000</v>
      </c>
      <c r="V35" s="207" t="s">
        <v>0</v>
      </c>
      <c r="W35" s="199">
        <v>9194.66</v>
      </c>
      <c r="X35" s="207" t="s">
        <v>0</v>
      </c>
      <c r="Y35" s="199">
        <v>9194.66</v>
      </c>
      <c r="Z35" s="207" t="s">
        <v>0</v>
      </c>
      <c r="AA35" s="327">
        <f t="shared" si="0"/>
        <v>-5805.34</v>
      </c>
      <c r="AB35" s="207" t="s">
        <v>0</v>
      </c>
      <c r="AC35" s="271" t="s">
        <v>144</v>
      </c>
    </row>
    <row r="36" spans="1:29" s="17" customFormat="1" ht="57.75" customHeight="1" x14ac:dyDescent="0.25">
      <c r="A36" s="123" t="s">
        <v>77</v>
      </c>
      <c r="B36" s="322" t="s">
        <v>59</v>
      </c>
      <c r="C36" s="66"/>
      <c r="D36" s="22"/>
      <c r="E36" s="44"/>
      <c r="F36" s="24"/>
      <c r="G36" s="25"/>
      <c r="H36" s="24"/>
      <c r="I36" s="44"/>
      <c r="J36" s="24"/>
      <c r="K36" s="44"/>
      <c r="L36" s="24"/>
      <c r="M36" s="44"/>
      <c r="N36" s="24"/>
      <c r="O36" s="44"/>
      <c r="P36" s="26"/>
      <c r="Q36" s="102"/>
      <c r="R36" s="273"/>
      <c r="S36" s="26"/>
      <c r="T36" s="201"/>
      <c r="U36" s="207"/>
      <c r="V36" s="207"/>
      <c r="W36" s="199"/>
      <c r="X36" s="207"/>
      <c r="Y36" s="207"/>
      <c r="Z36" s="207"/>
      <c r="AA36" s="327"/>
      <c r="AB36" s="207"/>
      <c r="AC36" s="96"/>
    </row>
    <row r="37" spans="1:29" ht="42" customHeight="1" x14ac:dyDescent="0.25">
      <c r="A37" s="120" t="s">
        <v>78</v>
      </c>
      <c r="B37" s="323" t="s">
        <v>24</v>
      </c>
      <c r="C37" s="21">
        <v>12100</v>
      </c>
      <c r="D37" s="108" t="s">
        <v>0</v>
      </c>
      <c r="E37" s="44">
        <v>12100</v>
      </c>
      <c r="F37" s="109" t="s">
        <v>0</v>
      </c>
      <c r="G37" s="25">
        <v>12500</v>
      </c>
      <c r="H37" s="109" t="s">
        <v>0</v>
      </c>
      <c r="I37" s="44">
        <v>12100</v>
      </c>
      <c r="J37" s="109" t="s">
        <v>0</v>
      </c>
      <c r="K37" s="44">
        <v>12100</v>
      </c>
      <c r="L37" s="109" t="s">
        <v>0</v>
      </c>
      <c r="M37" s="44">
        <v>12100</v>
      </c>
      <c r="N37" s="109" t="s">
        <v>0</v>
      </c>
      <c r="O37" s="44">
        <v>12100</v>
      </c>
      <c r="P37" s="67" t="s">
        <v>0</v>
      </c>
      <c r="Q37" s="102">
        <v>12100</v>
      </c>
      <c r="R37" s="273">
        <v>12500</v>
      </c>
      <c r="S37" s="26" t="s">
        <v>0</v>
      </c>
      <c r="T37" s="201">
        <v>12500</v>
      </c>
      <c r="U37" s="331">
        <v>12500</v>
      </c>
      <c r="V37" s="207" t="s">
        <v>0</v>
      </c>
      <c r="W37" s="199">
        <v>12422.57</v>
      </c>
      <c r="X37" s="207" t="s">
        <v>0</v>
      </c>
      <c r="Y37" s="199">
        <v>12422.57</v>
      </c>
      <c r="Z37" s="207" t="s">
        <v>0</v>
      </c>
      <c r="AA37" s="327">
        <f t="shared" si="0"/>
        <v>-77.430000000000291</v>
      </c>
      <c r="AB37" s="207" t="s">
        <v>0</v>
      </c>
      <c r="AC37" s="94"/>
    </row>
    <row r="38" spans="1:29" s="107" customFormat="1" ht="50.25" customHeight="1" x14ac:dyDescent="0.25">
      <c r="A38" s="121" t="s">
        <v>120</v>
      </c>
      <c r="B38" s="320" t="s">
        <v>128</v>
      </c>
      <c r="C38" s="61"/>
      <c r="D38" s="110"/>
      <c r="E38" s="44"/>
      <c r="F38" s="111"/>
      <c r="G38" s="25"/>
      <c r="H38" s="111"/>
      <c r="I38" s="44"/>
      <c r="J38" s="111"/>
      <c r="K38" s="44"/>
      <c r="L38" s="111"/>
      <c r="M38" s="44"/>
      <c r="N38" s="111"/>
      <c r="O38" s="44"/>
      <c r="P38" s="90"/>
      <c r="Q38" s="102"/>
      <c r="R38" s="273">
        <v>500</v>
      </c>
      <c r="S38" s="32" t="s">
        <v>0</v>
      </c>
      <c r="T38" s="201">
        <v>500</v>
      </c>
      <c r="U38" s="331">
        <v>605</v>
      </c>
      <c r="V38" s="206" t="s">
        <v>0</v>
      </c>
      <c r="W38" s="199">
        <v>592.4</v>
      </c>
      <c r="X38" s="206" t="s">
        <v>0</v>
      </c>
      <c r="Y38" s="199">
        <v>592.4</v>
      </c>
      <c r="Z38" s="206" t="s">
        <v>0</v>
      </c>
      <c r="AA38" s="327">
        <f t="shared" si="0"/>
        <v>-12.600000000000023</v>
      </c>
      <c r="AB38" s="206" t="s">
        <v>0</v>
      </c>
      <c r="AC38" s="271" t="s">
        <v>151</v>
      </c>
    </row>
    <row r="39" spans="1:29" s="107" customFormat="1" ht="50.25" customHeight="1" x14ac:dyDescent="0.25">
      <c r="A39" s="121" t="s">
        <v>127</v>
      </c>
      <c r="B39" s="320" t="s">
        <v>129</v>
      </c>
      <c r="C39" s="61"/>
      <c r="D39" s="110"/>
      <c r="E39" s="44"/>
      <c r="F39" s="111"/>
      <c r="G39" s="25"/>
      <c r="H39" s="111"/>
      <c r="I39" s="44"/>
      <c r="J39" s="111"/>
      <c r="K39" s="44"/>
      <c r="L39" s="111"/>
      <c r="M39" s="44"/>
      <c r="N39" s="111"/>
      <c r="O39" s="44"/>
      <c r="P39" s="90"/>
      <c r="Q39" s="102"/>
      <c r="R39" s="273"/>
      <c r="S39" s="32"/>
      <c r="T39" s="201"/>
      <c r="U39" s="331">
        <v>190</v>
      </c>
      <c r="V39" s="206" t="s">
        <v>0</v>
      </c>
      <c r="W39" s="199">
        <v>190</v>
      </c>
      <c r="X39" s="206" t="s">
        <v>0</v>
      </c>
      <c r="Y39" s="199">
        <v>190</v>
      </c>
      <c r="Z39" s="206" t="s">
        <v>0</v>
      </c>
      <c r="AA39" s="328">
        <f t="shared" si="0"/>
        <v>0</v>
      </c>
      <c r="AB39" s="206" t="s">
        <v>0</v>
      </c>
      <c r="AC39" s="105"/>
    </row>
    <row r="40" spans="1:29" s="107" customFormat="1" ht="53.25" customHeight="1" x14ac:dyDescent="0.25">
      <c r="A40" s="123" t="s">
        <v>44</v>
      </c>
      <c r="B40" s="319" t="s">
        <v>57</v>
      </c>
      <c r="C40" s="29"/>
      <c r="D40" s="60"/>
      <c r="E40" s="44"/>
      <c r="F40" s="31"/>
      <c r="G40" s="45"/>
      <c r="H40" s="31"/>
      <c r="I40" s="44"/>
      <c r="J40" s="31"/>
      <c r="K40" s="44"/>
      <c r="L40" s="31"/>
      <c r="M40" s="44"/>
      <c r="N40" s="31"/>
      <c r="O40" s="44"/>
      <c r="P40" s="32"/>
      <c r="Q40" s="102"/>
      <c r="R40" s="273"/>
      <c r="S40" s="32"/>
      <c r="T40" s="201"/>
      <c r="U40" s="206"/>
      <c r="V40" s="206"/>
      <c r="W40" s="199"/>
      <c r="X40" s="206"/>
      <c r="Y40" s="206"/>
      <c r="Z40" s="206"/>
      <c r="AA40" s="327"/>
      <c r="AB40" s="206"/>
      <c r="AC40" s="106" t="s">
        <v>68</v>
      </c>
    </row>
    <row r="41" spans="1:29" s="107" customFormat="1" ht="44.25" customHeight="1" x14ac:dyDescent="0.25">
      <c r="A41" s="121" t="s">
        <v>66</v>
      </c>
      <c r="B41" s="320" t="s">
        <v>58</v>
      </c>
      <c r="C41" s="21">
        <v>441.26</v>
      </c>
      <c r="D41" s="108" t="s">
        <v>0</v>
      </c>
      <c r="E41" s="44">
        <v>400</v>
      </c>
      <c r="F41" s="109" t="s">
        <v>0</v>
      </c>
      <c r="G41" s="25">
        <v>400</v>
      </c>
      <c r="H41" s="109" t="s">
        <v>0</v>
      </c>
      <c r="I41" s="44">
        <v>400</v>
      </c>
      <c r="J41" s="109" t="s">
        <v>0</v>
      </c>
      <c r="K41" s="33">
        <v>2000</v>
      </c>
      <c r="L41" s="109" t="s">
        <v>0</v>
      </c>
      <c r="M41" s="33">
        <v>2500</v>
      </c>
      <c r="N41" s="109" t="s">
        <v>0</v>
      </c>
      <c r="O41" s="33">
        <v>0</v>
      </c>
      <c r="P41" s="67" t="s">
        <v>0</v>
      </c>
      <c r="Q41" s="102">
        <v>0</v>
      </c>
      <c r="R41" s="273">
        <v>5000</v>
      </c>
      <c r="S41" s="26" t="s">
        <v>0</v>
      </c>
      <c r="T41" s="201">
        <v>5000</v>
      </c>
      <c r="U41" s="331">
        <v>0</v>
      </c>
      <c r="V41" s="207" t="s">
        <v>0</v>
      </c>
      <c r="W41" s="199">
        <v>0</v>
      </c>
      <c r="X41" s="207" t="s">
        <v>0</v>
      </c>
      <c r="Y41" s="199">
        <v>0</v>
      </c>
      <c r="Z41" s="207" t="s">
        <v>0</v>
      </c>
      <c r="AA41" s="328">
        <f t="shared" si="0"/>
        <v>0</v>
      </c>
      <c r="AB41" s="207" t="s">
        <v>0</v>
      </c>
      <c r="AC41" s="94"/>
    </row>
    <row r="42" spans="1:29" s="95" customFormat="1" ht="62.25" customHeight="1" x14ac:dyDescent="0.25">
      <c r="A42" s="120" t="s">
        <v>67</v>
      </c>
      <c r="B42" s="320" t="s">
        <v>73</v>
      </c>
      <c r="C42" s="61">
        <v>1790.8</v>
      </c>
      <c r="D42" s="110" t="s">
        <v>0</v>
      </c>
      <c r="E42" s="78">
        <v>500</v>
      </c>
      <c r="F42" s="111" t="s">
        <v>0</v>
      </c>
      <c r="G42" s="65">
        <v>500</v>
      </c>
      <c r="H42" s="111" t="s">
        <v>0</v>
      </c>
      <c r="I42" s="78">
        <v>0</v>
      </c>
      <c r="J42" s="111" t="s">
        <v>0</v>
      </c>
      <c r="K42" s="78">
        <v>500</v>
      </c>
      <c r="L42" s="111" t="s">
        <v>0</v>
      </c>
      <c r="M42" s="78">
        <v>500</v>
      </c>
      <c r="N42" s="111" t="s">
        <v>0</v>
      </c>
      <c r="O42" s="78">
        <v>500</v>
      </c>
      <c r="P42" s="90" t="s">
        <v>0</v>
      </c>
      <c r="Q42" s="102">
        <v>500</v>
      </c>
      <c r="R42" s="273">
        <v>1500</v>
      </c>
      <c r="S42" s="32" t="s">
        <v>0</v>
      </c>
      <c r="T42" s="201">
        <v>1500</v>
      </c>
      <c r="U42" s="331">
        <v>1500</v>
      </c>
      <c r="V42" s="206" t="s">
        <v>0</v>
      </c>
      <c r="W42" s="199">
        <v>20.21</v>
      </c>
      <c r="X42" s="206" t="s">
        <v>0</v>
      </c>
      <c r="Y42" s="199">
        <v>20.21</v>
      </c>
      <c r="Z42" s="206" t="s">
        <v>0</v>
      </c>
      <c r="AA42" s="327">
        <f t="shared" si="0"/>
        <v>-1479.79</v>
      </c>
      <c r="AB42" s="206" t="s">
        <v>0</v>
      </c>
      <c r="AC42" s="271" t="s">
        <v>147</v>
      </c>
    </row>
    <row r="43" spans="1:29" s="107" customFormat="1" ht="53.25" customHeight="1" x14ac:dyDescent="0.25">
      <c r="A43" s="123" t="s">
        <v>104</v>
      </c>
      <c r="B43" s="319" t="s">
        <v>106</v>
      </c>
      <c r="C43" s="29"/>
      <c r="D43" s="60"/>
      <c r="E43" s="44"/>
      <c r="F43" s="31"/>
      <c r="G43" s="45"/>
      <c r="H43" s="31"/>
      <c r="I43" s="44"/>
      <c r="J43" s="31"/>
      <c r="K43" s="44"/>
      <c r="L43" s="31"/>
      <c r="M43" s="44"/>
      <c r="N43" s="31"/>
      <c r="O43" s="44"/>
      <c r="P43" s="32"/>
      <c r="Q43" s="102"/>
      <c r="R43" s="273"/>
      <c r="S43" s="32"/>
      <c r="T43" s="201"/>
      <c r="U43" s="206"/>
      <c r="V43" s="206"/>
      <c r="W43" s="199"/>
      <c r="X43" s="206"/>
      <c r="Y43" s="206"/>
      <c r="Z43" s="206"/>
      <c r="AA43" s="327"/>
      <c r="AB43" s="206"/>
      <c r="AC43" s="252" t="s">
        <v>68</v>
      </c>
    </row>
    <row r="44" spans="1:29" s="107" customFormat="1" ht="44.25" customHeight="1" thickBot="1" x14ac:dyDescent="0.3">
      <c r="A44" s="121" t="s">
        <v>105</v>
      </c>
      <c r="B44" s="320" t="s">
        <v>107</v>
      </c>
      <c r="C44" s="21">
        <v>441.26</v>
      </c>
      <c r="D44" s="108" t="s">
        <v>0</v>
      </c>
      <c r="E44" s="44">
        <v>400</v>
      </c>
      <c r="F44" s="109" t="s">
        <v>0</v>
      </c>
      <c r="G44" s="25">
        <v>400</v>
      </c>
      <c r="H44" s="109" t="s">
        <v>0</v>
      </c>
      <c r="I44" s="44">
        <v>400</v>
      </c>
      <c r="J44" s="109" t="s">
        <v>0</v>
      </c>
      <c r="K44" s="33">
        <v>2000</v>
      </c>
      <c r="L44" s="109" t="s">
        <v>0</v>
      </c>
      <c r="M44" s="33">
        <v>2500</v>
      </c>
      <c r="N44" s="109" t="s">
        <v>0</v>
      </c>
      <c r="O44" s="33">
        <v>0</v>
      </c>
      <c r="P44" s="67" t="s">
        <v>0</v>
      </c>
      <c r="Q44" s="102">
        <v>0</v>
      </c>
      <c r="R44" s="273">
        <v>5000</v>
      </c>
      <c r="S44" s="26" t="s">
        <v>0</v>
      </c>
      <c r="T44" s="201">
        <v>5000</v>
      </c>
      <c r="U44" s="331">
        <v>6050</v>
      </c>
      <c r="V44" s="207" t="s">
        <v>0</v>
      </c>
      <c r="W44" s="199">
        <v>4739.2</v>
      </c>
      <c r="X44" s="207" t="s">
        <v>0</v>
      </c>
      <c r="Y44" s="199">
        <v>4739.2</v>
      </c>
      <c r="Z44" s="207" t="s">
        <v>0</v>
      </c>
      <c r="AA44" s="327">
        <f t="shared" si="0"/>
        <v>-1310.8000000000002</v>
      </c>
      <c r="AB44" s="207" t="s">
        <v>0</v>
      </c>
      <c r="AC44" s="271" t="s">
        <v>144</v>
      </c>
    </row>
    <row r="45" spans="1:29" ht="60" customHeight="1" thickBot="1" x14ac:dyDescent="0.3">
      <c r="A45" s="120"/>
      <c r="B45" s="324" t="s">
        <v>4</v>
      </c>
      <c r="C45" s="165">
        <f>SUM(C17:C42)</f>
        <v>25753.379999999997</v>
      </c>
      <c r="D45" s="166" t="s">
        <v>0</v>
      </c>
      <c r="E45" s="167">
        <f>SUM(E17:E43)</f>
        <v>53648.380000000005</v>
      </c>
      <c r="F45" s="168" t="s">
        <v>0</v>
      </c>
      <c r="G45" s="169">
        <f>SUM(G17:G42)</f>
        <v>44048.38</v>
      </c>
      <c r="H45" s="168" t="s">
        <v>0</v>
      </c>
      <c r="I45" s="167">
        <f>SUM(I17:I43)</f>
        <v>40648.380000000005</v>
      </c>
      <c r="J45" s="168" t="s">
        <v>0</v>
      </c>
      <c r="K45" s="170">
        <f>SUM(K17:K43)</f>
        <v>60100</v>
      </c>
      <c r="L45" s="168" t="s">
        <v>0</v>
      </c>
      <c r="M45" s="170">
        <f>SUM(M17:M43)</f>
        <v>90100</v>
      </c>
      <c r="N45" s="168" t="s">
        <v>0</v>
      </c>
      <c r="O45" s="170">
        <f>SUM(O17:O43)</f>
        <v>87600</v>
      </c>
      <c r="P45" s="171" t="s">
        <v>0</v>
      </c>
      <c r="Q45" s="172">
        <f>SUM(Q17:Q43)</f>
        <v>72600</v>
      </c>
      <c r="R45" s="173">
        <f>SUM(R16:R44)</f>
        <v>200700</v>
      </c>
      <c r="S45" s="171" t="s">
        <v>0</v>
      </c>
      <c r="T45" s="172">
        <f>SUM(T16:T44)</f>
        <v>192695</v>
      </c>
      <c r="U45" s="332">
        <f>SUM(U16:U44)</f>
        <v>219005.22</v>
      </c>
      <c r="V45" s="208" t="s">
        <v>0</v>
      </c>
      <c r="W45" s="170">
        <f>SUM(W16:W44)</f>
        <v>152177.13</v>
      </c>
      <c r="X45" s="208" t="s">
        <v>0</v>
      </c>
      <c r="Y45" s="170">
        <f>SUM(Y16:Y44)</f>
        <v>157233.73000000001</v>
      </c>
      <c r="Z45" s="208" t="s">
        <v>0</v>
      </c>
      <c r="AA45" s="170">
        <f>SUM(AA16:AA44)</f>
        <v>-61771.49</v>
      </c>
      <c r="AB45" s="208" t="s">
        <v>0</v>
      </c>
      <c r="AC45" s="251"/>
    </row>
    <row r="46" spans="1:29" ht="32.25" customHeight="1" x14ac:dyDescent="0.25">
      <c r="A46" s="120"/>
      <c r="B46" s="329" t="s">
        <v>21</v>
      </c>
      <c r="C46" s="68">
        <f>SUM(C13-C44)</f>
        <v>33528.29</v>
      </c>
      <c r="D46" s="69" t="s">
        <v>0</v>
      </c>
      <c r="E46" s="75">
        <f>E13-E44</f>
        <v>80861</v>
      </c>
      <c r="F46" s="71" t="s">
        <v>0</v>
      </c>
      <c r="G46" s="72">
        <f>G13-G44</f>
        <v>76860</v>
      </c>
      <c r="H46" s="71" t="s">
        <v>0</v>
      </c>
      <c r="I46" s="70">
        <f>I13-I44</f>
        <v>82361</v>
      </c>
      <c r="J46" s="71" t="s">
        <v>0</v>
      </c>
      <c r="K46" s="76">
        <f>K13-K44</f>
        <v>82074</v>
      </c>
      <c r="L46" s="71" t="s">
        <v>0</v>
      </c>
      <c r="M46" s="76">
        <f>M13-M44</f>
        <v>92202</v>
      </c>
      <c r="N46" s="73" t="s">
        <v>0</v>
      </c>
      <c r="O46" s="77">
        <f>O13-O44</f>
        <v>114558.5</v>
      </c>
      <c r="P46" s="73" t="s">
        <v>0</v>
      </c>
      <c r="Q46" s="103">
        <f>Q13-Q44</f>
        <v>114986</v>
      </c>
      <c r="R46" s="125">
        <f>SUM(R13-R44)</f>
        <v>187672</v>
      </c>
      <c r="S46" s="73" t="s">
        <v>0</v>
      </c>
      <c r="T46" s="203">
        <f>SUM(T13-T44)</f>
        <v>187672</v>
      </c>
      <c r="U46" s="333">
        <f>U13-U45</f>
        <v>-16689.22</v>
      </c>
      <c r="V46" s="210" t="s">
        <v>0</v>
      </c>
      <c r="W46" s="219">
        <f>W13-W45</f>
        <v>41458.48000000001</v>
      </c>
      <c r="X46" s="210" t="s">
        <v>0</v>
      </c>
      <c r="Y46" s="219">
        <f>Y13-Y45</f>
        <v>36351.429999999993</v>
      </c>
      <c r="Z46" s="210" t="s">
        <v>0</v>
      </c>
      <c r="AA46" s="219">
        <f>AA13-AA45</f>
        <v>53091.1</v>
      </c>
      <c r="AB46" s="210" t="s">
        <v>0</v>
      </c>
      <c r="AC46" s="100"/>
    </row>
    <row r="47" spans="1:29" s="4" customFormat="1" ht="21" thickBot="1" x14ac:dyDescent="0.4">
      <c r="A47" s="120"/>
      <c r="B47" s="330"/>
      <c r="C47" s="34"/>
      <c r="D47" s="35"/>
      <c r="E47" s="38"/>
      <c r="F47" s="36"/>
      <c r="G47" s="37"/>
      <c r="H47" s="36"/>
      <c r="I47" s="48"/>
      <c r="J47" s="36"/>
      <c r="K47" s="43"/>
      <c r="L47" s="49"/>
      <c r="M47" s="43"/>
      <c r="N47" s="50"/>
      <c r="O47" s="51"/>
      <c r="P47" s="50"/>
      <c r="Q47" s="104"/>
      <c r="R47" s="126"/>
      <c r="S47" s="127"/>
      <c r="T47" s="204"/>
      <c r="U47" s="216"/>
      <c r="V47" s="216"/>
      <c r="W47" s="220"/>
      <c r="X47" s="216"/>
      <c r="Y47" s="216"/>
      <c r="Z47" s="216"/>
      <c r="AA47" s="216"/>
      <c r="AB47" s="216"/>
      <c r="AC47" s="98"/>
    </row>
  </sheetData>
  <mergeCells count="15">
    <mergeCell ref="C15:D15"/>
    <mergeCell ref="Y5:Y6"/>
    <mergeCell ref="Z5:Z6"/>
    <mergeCell ref="B2:AC2"/>
    <mergeCell ref="C4:D4"/>
    <mergeCell ref="R5:R6"/>
    <mergeCell ref="S5:S6"/>
    <mergeCell ref="T5:T6"/>
    <mergeCell ref="U5:U6"/>
    <mergeCell ref="V5:V6"/>
    <mergeCell ref="W5:W6"/>
    <mergeCell ref="X5:X6"/>
    <mergeCell ref="AA5:AA6"/>
    <mergeCell ref="AB5:AB6"/>
    <mergeCell ref="AC5:AC6"/>
  </mergeCells>
  <pageMargins left="0.55118110236220497" right="0.55118110236220497" top="0.41" bottom="0.57999999999999996" header="0.41" footer="0.511811023622047"/>
  <pageSetup paperSize="8" scale="41" fitToHeight="2" orientation="portrait" r:id="rId1"/>
  <headerFooter alignWithMargins="0"/>
  <rowBreaks count="1" manualBreakCount="1">
    <brk id="1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opLeftCell="B1" zoomScale="50" zoomScaleNormal="50" zoomScaleSheetLayoutView="30" workbookViewId="0">
      <selection activeCell="B3" sqref="B3:Z3"/>
    </sheetView>
  </sheetViews>
  <sheetFormatPr defaultColWidth="8.88671875" defaultRowHeight="17.399999999999999" x14ac:dyDescent="0.25"/>
  <cols>
    <col min="1" max="1" width="11" style="118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2" hidden="1" customWidth="1"/>
    <col min="20" max="20" width="33.6640625" style="1" hidden="1" customWidth="1"/>
    <col min="21" max="21" width="9.6640625" style="113" customWidth="1"/>
    <col min="22" max="22" width="33.6640625" style="129" customWidth="1"/>
    <col min="23" max="23" width="9.6640625" style="113" customWidth="1"/>
    <col min="24" max="24" width="33.6640625" style="129" customWidth="1"/>
    <col min="25" max="25" width="9.6640625" style="113" customWidth="1"/>
    <col min="26" max="26" width="84" style="1" customWidth="1"/>
    <col min="27" max="16384" width="8.88671875" style="1"/>
  </cols>
  <sheetData>
    <row r="1" spans="1:26" ht="41.25" customHeight="1" x14ac:dyDescent="0.25">
      <c r="A1" s="117"/>
    </row>
    <row r="2" spans="1:26" ht="46.5" customHeight="1" thickBot="1" x14ac:dyDescent="0.55000000000000004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6" ht="63.75" customHeight="1" thickBot="1" x14ac:dyDescent="0.3">
      <c r="A3" s="119"/>
      <c r="B3" s="351" t="s">
        <v>130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3"/>
    </row>
    <row r="4" spans="1:26" s="140" customFormat="1" ht="188.25" customHeight="1" thickBot="1" x14ac:dyDescent="0.3">
      <c r="A4" s="121"/>
      <c r="B4" s="191" t="s">
        <v>1</v>
      </c>
      <c r="C4" s="354" t="s">
        <v>6</v>
      </c>
      <c r="D4" s="355"/>
      <c r="E4" s="183" t="s">
        <v>27</v>
      </c>
      <c r="F4" s="184"/>
      <c r="G4" s="183" t="s">
        <v>7</v>
      </c>
      <c r="H4" s="185"/>
      <c r="I4" s="186" t="s">
        <v>28</v>
      </c>
      <c r="J4" s="187"/>
      <c r="K4" s="185" t="s">
        <v>23</v>
      </c>
      <c r="L4" s="187"/>
      <c r="M4" s="185" t="s">
        <v>25</v>
      </c>
      <c r="N4" s="187"/>
      <c r="O4" s="185" t="s">
        <v>33</v>
      </c>
      <c r="P4" s="187"/>
      <c r="Q4" s="149" t="s">
        <v>30</v>
      </c>
      <c r="R4" s="149" t="s">
        <v>86</v>
      </c>
      <c r="S4" s="188"/>
      <c r="T4" s="149" t="s">
        <v>87</v>
      </c>
      <c r="U4" s="188"/>
      <c r="V4" s="149" t="s">
        <v>108</v>
      </c>
      <c r="W4" s="188"/>
      <c r="X4" s="149" t="s">
        <v>109</v>
      </c>
      <c r="Y4" s="188"/>
      <c r="Z4" s="189" t="s">
        <v>45</v>
      </c>
    </row>
    <row r="5" spans="1:26" s="195" customFormat="1" ht="42" customHeight="1" x14ac:dyDescent="0.25">
      <c r="A5" s="194"/>
      <c r="B5" s="249" t="s">
        <v>69</v>
      </c>
      <c r="C5" s="91"/>
      <c r="D5" s="22"/>
      <c r="E5" s="23"/>
      <c r="F5" s="24"/>
      <c r="G5" s="45"/>
      <c r="H5" s="24"/>
      <c r="I5" s="23"/>
      <c r="J5" s="26"/>
      <c r="K5" s="79"/>
      <c r="L5" s="26"/>
      <c r="M5" s="79"/>
      <c r="N5" s="26"/>
      <c r="O5" s="79"/>
      <c r="P5" s="26"/>
      <c r="Q5" s="246"/>
      <c r="R5" s="246"/>
      <c r="S5" s="247"/>
      <c r="T5" s="246"/>
      <c r="U5" s="247"/>
      <c r="V5" s="246"/>
      <c r="W5" s="247"/>
      <c r="X5" s="246"/>
      <c r="Y5" s="247"/>
      <c r="Z5" s="250"/>
    </row>
    <row r="6" spans="1:26" s="195" customFormat="1" ht="42" customHeight="1" x14ac:dyDescent="0.25">
      <c r="A6" s="194"/>
      <c r="B6" s="94" t="s">
        <v>115</v>
      </c>
      <c r="C6" s="91" t="s">
        <v>116</v>
      </c>
      <c r="D6" s="22"/>
      <c r="E6" s="23"/>
      <c r="F6" s="24"/>
      <c r="G6" s="45"/>
      <c r="H6" s="24"/>
      <c r="I6" s="23"/>
      <c r="J6" s="26"/>
      <c r="K6" s="79"/>
      <c r="L6" s="26"/>
      <c r="M6" s="79"/>
      <c r="N6" s="26"/>
      <c r="O6" s="79"/>
      <c r="P6" s="26"/>
      <c r="Q6" s="262"/>
      <c r="R6" s="262"/>
      <c r="S6" s="263"/>
      <c r="T6" s="262"/>
      <c r="U6" s="263" t="s">
        <v>0</v>
      </c>
      <c r="V6" s="262">
        <v>0</v>
      </c>
      <c r="W6" s="263" t="s">
        <v>0</v>
      </c>
      <c r="X6" s="262">
        <v>0</v>
      </c>
      <c r="Y6" s="263" t="s">
        <v>0</v>
      </c>
      <c r="Z6" s="94" t="s">
        <v>121</v>
      </c>
    </row>
    <row r="7" spans="1:26" s="195" customFormat="1" ht="49.5" customHeight="1" x14ac:dyDescent="0.25">
      <c r="A7" s="194"/>
      <c r="B7" s="94" t="s">
        <v>80</v>
      </c>
      <c r="C7" s="91"/>
      <c r="D7" s="22"/>
      <c r="E7" s="23"/>
      <c r="F7" s="24"/>
      <c r="G7" s="45"/>
      <c r="H7" s="24"/>
      <c r="I7" s="23"/>
      <c r="J7" s="26"/>
      <c r="K7" s="79"/>
      <c r="L7" s="26"/>
      <c r="M7" s="79"/>
      <c r="N7" s="26"/>
      <c r="O7" s="79"/>
      <c r="P7" s="26"/>
      <c r="Q7" s="246"/>
      <c r="R7" s="246">
        <v>0</v>
      </c>
      <c r="S7" s="247" t="s">
        <v>0</v>
      </c>
      <c r="T7" s="246">
        <v>0</v>
      </c>
      <c r="U7" s="247" t="s">
        <v>0</v>
      </c>
      <c r="V7" s="246">
        <v>0</v>
      </c>
      <c r="W7" s="247" t="s">
        <v>0</v>
      </c>
      <c r="X7" s="246">
        <v>0</v>
      </c>
      <c r="Y7" s="247" t="s">
        <v>0</v>
      </c>
      <c r="Z7" s="94" t="s">
        <v>90</v>
      </c>
    </row>
    <row r="8" spans="1:26" s="195" customFormat="1" ht="71.25" customHeight="1" x14ac:dyDescent="0.25">
      <c r="A8" s="194"/>
      <c r="B8" s="94" t="s">
        <v>100</v>
      </c>
      <c r="C8" s="91"/>
      <c r="D8" s="22"/>
      <c r="E8" s="23"/>
      <c r="F8" s="24"/>
      <c r="G8" s="45"/>
      <c r="H8" s="24"/>
      <c r="I8" s="23"/>
      <c r="J8" s="26"/>
      <c r="K8" s="79"/>
      <c r="L8" s="26"/>
      <c r="M8" s="79"/>
      <c r="N8" s="26"/>
      <c r="O8" s="79"/>
      <c r="P8" s="26"/>
      <c r="Q8" s="246"/>
      <c r="R8" s="246">
        <v>0</v>
      </c>
      <c r="S8" s="52" t="s">
        <v>0</v>
      </c>
      <c r="T8" s="246">
        <v>0</v>
      </c>
      <c r="U8" s="52" t="s">
        <v>0</v>
      </c>
      <c r="V8" s="258">
        <v>5525</v>
      </c>
      <c r="W8" s="52" t="s">
        <v>0</v>
      </c>
      <c r="X8" s="258">
        <v>6685.25</v>
      </c>
      <c r="Y8" s="52" t="s">
        <v>0</v>
      </c>
      <c r="Z8" s="94" t="s">
        <v>101</v>
      </c>
    </row>
    <row r="9" spans="1:26" s="195" customFormat="1" ht="51" customHeight="1" x14ac:dyDescent="0.25">
      <c r="A9" s="194"/>
      <c r="B9" s="94" t="s">
        <v>98</v>
      </c>
      <c r="C9" s="91"/>
      <c r="D9" s="22"/>
      <c r="E9" s="23"/>
      <c r="F9" s="24"/>
      <c r="G9" s="45"/>
      <c r="H9" s="24"/>
      <c r="I9" s="23"/>
      <c r="J9" s="26"/>
      <c r="K9" s="79"/>
      <c r="L9" s="26"/>
      <c r="M9" s="79"/>
      <c r="N9" s="26"/>
      <c r="O9" s="79"/>
      <c r="P9" s="26"/>
      <c r="Q9" s="258"/>
      <c r="R9" s="258"/>
      <c r="S9" s="52"/>
      <c r="T9" s="258"/>
      <c r="U9" s="52" t="s">
        <v>0</v>
      </c>
      <c r="V9" s="258">
        <v>0</v>
      </c>
      <c r="W9" s="52" t="s">
        <v>0</v>
      </c>
      <c r="X9" s="258">
        <v>0</v>
      </c>
      <c r="Y9" s="52" t="s">
        <v>0</v>
      </c>
      <c r="Z9" s="94" t="s">
        <v>97</v>
      </c>
    </row>
    <row r="10" spans="1:26" s="195" customFormat="1" ht="39.9" customHeight="1" x14ac:dyDescent="0.25">
      <c r="A10" s="194"/>
      <c r="B10" s="93" t="s">
        <v>76</v>
      </c>
      <c r="C10" s="91"/>
      <c r="D10" s="22"/>
      <c r="E10" s="23"/>
      <c r="F10" s="24"/>
      <c r="G10" s="45"/>
      <c r="H10" s="24"/>
      <c r="I10" s="23"/>
      <c r="J10" s="26"/>
      <c r="K10" s="79"/>
      <c r="L10" s="26"/>
      <c r="M10" s="79"/>
      <c r="N10" s="26"/>
      <c r="O10" s="79"/>
      <c r="P10" s="26"/>
      <c r="Q10" s="246"/>
      <c r="R10" s="246">
        <v>0</v>
      </c>
      <c r="S10" s="52" t="s">
        <v>0</v>
      </c>
      <c r="T10" s="246">
        <v>0</v>
      </c>
      <c r="U10" s="52" t="s">
        <v>0</v>
      </c>
      <c r="V10" s="258">
        <v>0</v>
      </c>
      <c r="W10" s="52" t="s">
        <v>0</v>
      </c>
      <c r="X10" s="258">
        <v>0</v>
      </c>
      <c r="Y10" s="52" t="s">
        <v>0</v>
      </c>
      <c r="Z10" s="94" t="s">
        <v>97</v>
      </c>
    </row>
    <row r="11" spans="1:26" s="195" customFormat="1" ht="83.25" customHeight="1" x14ac:dyDescent="0.25">
      <c r="A11" s="194"/>
      <c r="B11" s="93" t="s">
        <v>70</v>
      </c>
      <c r="C11" s="91"/>
      <c r="D11" s="22"/>
      <c r="E11" s="23"/>
      <c r="F11" s="24"/>
      <c r="G11" s="45"/>
      <c r="H11" s="24"/>
      <c r="I11" s="23"/>
      <c r="J11" s="26"/>
      <c r="K11" s="79"/>
      <c r="L11" s="26"/>
      <c r="M11" s="79"/>
      <c r="N11" s="26"/>
      <c r="O11" s="79"/>
      <c r="P11" s="26"/>
      <c r="Q11" s="246"/>
      <c r="R11" s="246">
        <v>0</v>
      </c>
      <c r="S11" s="52" t="s">
        <v>0</v>
      </c>
      <c r="T11" s="246">
        <v>0</v>
      </c>
      <c r="U11" s="52" t="s">
        <v>0</v>
      </c>
      <c r="V11" s="246">
        <v>52875</v>
      </c>
      <c r="W11" s="52" t="s">
        <v>0</v>
      </c>
      <c r="X11" s="246">
        <v>55263.75</v>
      </c>
      <c r="Y11" s="52" t="s">
        <v>0</v>
      </c>
      <c r="Z11" s="175" t="s">
        <v>91</v>
      </c>
    </row>
    <row r="12" spans="1:26" s="195" customFormat="1" ht="70.5" customHeight="1" x14ac:dyDescent="0.25">
      <c r="A12" s="194"/>
      <c r="B12" s="93" t="s">
        <v>71</v>
      </c>
      <c r="C12" s="91"/>
      <c r="D12" s="22"/>
      <c r="E12" s="23"/>
      <c r="F12" s="24"/>
      <c r="G12" s="45"/>
      <c r="H12" s="24"/>
      <c r="I12" s="23"/>
      <c r="J12" s="26"/>
      <c r="K12" s="79"/>
      <c r="L12" s="26"/>
      <c r="M12" s="79"/>
      <c r="N12" s="26"/>
      <c r="O12" s="79"/>
      <c r="P12" s="26"/>
      <c r="Q12" s="246"/>
      <c r="R12" s="246">
        <v>0</v>
      </c>
      <c r="S12" s="52" t="s">
        <v>0</v>
      </c>
      <c r="T12" s="246">
        <v>0</v>
      </c>
      <c r="U12" s="52" t="s">
        <v>0</v>
      </c>
      <c r="V12" s="246">
        <v>0</v>
      </c>
      <c r="W12" s="52" t="s">
        <v>0</v>
      </c>
      <c r="X12" s="246">
        <v>0</v>
      </c>
      <c r="Y12" s="52" t="s">
        <v>0</v>
      </c>
      <c r="Z12" s="94" t="s">
        <v>92</v>
      </c>
    </row>
    <row r="13" spans="1:26" s="195" customFormat="1" ht="68.25" customHeight="1" thickBot="1" x14ac:dyDescent="0.3">
      <c r="A13" s="194"/>
      <c r="B13" s="93" t="s">
        <v>72</v>
      </c>
      <c r="C13" s="91"/>
      <c r="D13" s="22"/>
      <c r="E13" s="23"/>
      <c r="F13" s="24"/>
      <c r="G13" s="45"/>
      <c r="H13" s="24"/>
      <c r="I13" s="23"/>
      <c r="J13" s="26"/>
      <c r="K13" s="79"/>
      <c r="L13" s="26"/>
      <c r="M13" s="79"/>
      <c r="N13" s="26"/>
      <c r="O13" s="79"/>
      <c r="P13" s="26"/>
      <c r="Q13" s="246"/>
      <c r="R13" s="246">
        <v>0</v>
      </c>
      <c r="S13" s="52" t="s">
        <v>0</v>
      </c>
      <c r="T13" s="246">
        <v>0</v>
      </c>
      <c r="U13" s="52" t="s">
        <v>0</v>
      </c>
      <c r="V13" s="246">
        <v>50000</v>
      </c>
      <c r="W13" s="52" t="s">
        <v>0</v>
      </c>
      <c r="X13" s="246">
        <v>51134</v>
      </c>
      <c r="Y13" s="52" t="s">
        <v>0</v>
      </c>
      <c r="Z13" s="175" t="s">
        <v>85</v>
      </c>
    </row>
    <row r="14" spans="1:26" ht="31.5" customHeight="1" thickBot="1" x14ac:dyDescent="0.3">
      <c r="A14" s="120"/>
      <c r="B14" s="176" t="s">
        <v>2</v>
      </c>
      <c r="C14" s="177" t="e">
        <f>SUM(#REF!)</f>
        <v>#REF!</v>
      </c>
      <c r="D14" s="178" t="s">
        <v>0</v>
      </c>
      <c r="E14" s="179">
        <f>SUM(E5:E13)</f>
        <v>0</v>
      </c>
      <c r="F14" s="168" t="s">
        <v>0</v>
      </c>
      <c r="G14" s="169" t="e">
        <f>SUM(#REF!)</f>
        <v>#REF!</v>
      </c>
      <c r="H14" s="168" t="s">
        <v>0</v>
      </c>
      <c r="I14" s="179">
        <f>SUM(I5:I13)</f>
        <v>0</v>
      </c>
      <c r="J14" s="171" t="s">
        <v>0</v>
      </c>
      <c r="K14" s="180">
        <f>SUM(K5:K13)</f>
        <v>0</v>
      </c>
      <c r="L14" s="171" t="s">
        <v>0</v>
      </c>
      <c r="M14" s="180">
        <f>SUM(M5:M13)</f>
        <v>0</v>
      </c>
      <c r="N14" s="171" t="s">
        <v>0</v>
      </c>
      <c r="O14" s="180" t="e">
        <f>SUM(#REF!)</f>
        <v>#REF!</v>
      </c>
      <c r="P14" s="171" t="s">
        <v>0</v>
      </c>
      <c r="Q14" s="181">
        <f>SUM(Q5:Q13)</f>
        <v>0</v>
      </c>
      <c r="R14" s="181">
        <f>SUM(R5:R13)</f>
        <v>0</v>
      </c>
      <c r="S14" s="182" t="s">
        <v>0</v>
      </c>
      <c r="T14" s="181">
        <f>SUM(T5:T13)</f>
        <v>0</v>
      </c>
      <c r="U14" s="182" t="s">
        <v>0</v>
      </c>
      <c r="V14" s="181">
        <f>SUM(V5:V13)</f>
        <v>108400</v>
      </c>
      <c r="W14" s="182" t="s">
        <v>0</v>
      </c>
      <c r="X14" s="181">
        <f>SUM(X5:X13)</f>
        <v>113083</v>
      </c>
      <c r="Y14" s="182" t="s">
        <v>0</v>
      </c>
      <c r="Z14" s="251"/>
    </row>
    <row r="15" spans="1:26" ht="63" customHeight="1" thickBot="1" x14ac:dyDescent="0.4">
      <c r="A15" s="120"/>
      <c r="B15" s="88"/>
      <c r="C15" s="39"/>
      <c r="D15" s="39"/>
      <c r="E15" s="40"/>
      <c r="F15" s="41"/>
      <c r="G15" s="41"/>
      <c r="H15" s="41"/>
      <c r="I15" s="42"/>
      <c r="J15" s="41"/>
      <c r="K15" s="19"/>
      <c r="L15" s="20"/>
      <c r="M15" s="19"/>
      <c r="N15" s="20"/>
      <c r="O15" s="28"/>
      <c r="P15" s="20"/>
      <c r="Q15" s="28"/>
    </row>
    <row r="16" spans="1:26" s="10" customFormat="1" ht="188.25" customHeight="1" thickBot="1" x14ac:dyDescent="0.3">
      <c r="A16" s="122"/>
      <c r="B16" s="192" t="s">
        <v>3</v>
      </c>
      <c r="C16" s="348" t="s">
        <v>6</v>
      </c>
      <c r="D16" s="349"/>
      <c r="E16" s="142" t="s">
        <v>27</v>
      </c>
      <c r="F16" s="143"/>
      <c r="G16" s="142" t="s">
        <v>7</v>
      </c>
      <c r="H16" s="144"/>
      <c r="I16" s="145" t="s">
        <v>28</v>
      </c>
      <c r="J16" s="146"/>
      <c r="K16" s="144" t="s">
        <v>23</v>
      </c>
      <c r="L16" s="147"/>
      <c r="M16" s="144" t="s">
        <v>26</v>
      </c>
      <c r="N16" s="147"/>
      <c r="O16" s="144" t="s">
        <v>32</v>
      </c>
      <c r="P16" s="147"/>
      <c r="Q16" s="148" t="s">
        <v>30</v>
      </c>
      <c r="R16" s="149" t="s">
        <v>86</v>
      </c>
      <c r="S16" s="150"/>
      <c r="T16" s="200" t="s">
        <v>87</v>
      </c>
      <c r="U16" s="205"/>
      <c r="V16" s="200" t="s">
        <v>110</v>
      </c>
      <c r="W16" s="205"/>
      <c r="X16" s="217" t="s">
        <v>111</v>
      </c>
      <c r="Y16" s="205"/>
      <c r="Z16" s="190" t="s">
        <v>38</v>
      </c>
    </row>
    <row r="17" spans="1:26" s="197" customFormat="1" ht="51" customHeight="1" x14ac:dyDescent="0.25">
      <c r="A17" s="196"/>
      <c r="B17" s="116" t="s">
        <v>82</v>
      </c>
      <c r="C17" s="29"/>
      <c r="D17" s="60"/>
      <c r="E17" s="44"/>
      <c r="F17" s="31"/>
      <c r="G17" s="45"/>
      <c r="H17" s="31"/>
      <c r="I17" s="44"/>
      <c r="J17" s="31"/>
      <c r="K17" s="44"/>
      <c r="L17" s="31"/>
      <c r="M17" s="44"/>
      <c r="N17" s="31"/>
      <c r="O17" s="44"/>
      <c r="P17" s="32"/>
      <c r="Q17" s="102"/>
      <c r="R17" s="246"/>
      <c r="S17" s="32"/>
      <c r="T17" s="201"/>
      <c r="U17" s="206"/>
      <c r="V17" s="201"/>
      <c r="W17" s="206"/>
      <c r="X17" s="199"/>
      <c r="Y17" s="206"/>
      <c r="Z17" s="252"/>
    </row>
    <row r="18" spans="1:26" s="197" customFormat="1" ht="51" customHeight="1" x14ac:dyDescent="0.25">
      <c r="A18" s="196"/>
      <c r="B18" s="253" t="s">
        <v>115</v>
      </c>
      <c r="C18" s="29"/>
      <c r="D18" s="60"/>
      <c r="E18" s="44"/>
      <c r="F18" s="31"/>
      <c r="G18" s="45"/>
      <c r="H18" s="31"/>
      <c r="I18" s="44"/>
      <c r="J18" s="31"/>
      <c r="K18" s="44"/>
      <c r="L18" s="31"/>
      <c r="M18" s="44"/>
      <c r="N18" s="31"/>
      <c r="O18" s="44"/>
      <c r="P18" s="32"/>
      <c r="Q18" s="102"/>
      <c r="R18" s="262"/>
      <c r="S18" s="32"/>
      <c r="T18" s="201"/>
      <c r="U18" s="230" t="s">
        <v>0</v>
      </c>
      <c r="V18" s="201">
        <v>0</v>
      </c>
      <c r="W18" s="230" t="s">
        <v>0</v>
      </c>
      <c r="X18" s="199">
        <v>0</v>
      </c>
      <c r="Y18" s="230" t="s">
        <v>0</v>
      </c>
      <c r="Z18" s="94" t="s">
        <v>123</v>
      </c>
    </row>
    <row r="19" spans="1:26" s="198" customFormat="1" ht="51.75" customHeight="1" x14ac:dyDescent="0.25">
      <c r="A19" s="350"/>
      <c r="B19" s="256" t="s">
        <v>79</v>
      </c>
      <c r="C19" s="234"/>
      <c r="D19" s="235"/>
      <c r="E19" s="236"/>
      <c r="F19" s="237"/>
      <c r="G19" s="238"/>
      <c r="H19" s="237"/>
      <c r="I19" s="236"/>
      <c r="J19" s="237"/>
      <c r="K19" s="236"/>
      <c r="L19" s="237"/>
      <c r="M19" s="236"/>
      <c r="N19" s="237"/>
      <c r="O19" s="236"/>
      <c r="P19" s="239"/>
      <c r="Q19" s="240"/>
      <c r="R19" s="241">
        <v>0</v>
      </c>
      <c r="S19" s="239" t="s">
        <v>0</v>
      </c>
      <c r="T19" s="242">
        <v>0</v>
      </c>
      <c r="U19" s="243" t="s">
        <v>0</v>
      </c>
      <c r="V19" s="242">
        <v>0</v>
      </c>
      <c r="W19" s="243" t="s">
        <v>0</v>
      </c>
      <c r="X19" s="244">
        <v>0</v>
      </c>
      <c r="Y19" s="243" t="s">
        <v>0</v>
      </c>
      <c r="Z19" s="233" t="s">
        <v>90</v>
      </c>
    </row>
    <row r="20" spans="1:26" s="198" customFormat="1" ht="38.25" customHeight="1" x14ac:dyDescent="0.25">
      <c r="A20" s="350"/>
      <c r="B20" s="253" t="s">
        <v>81</v>
      </c>
      <c r="C20" s="221"/>
      <c r="D20" s="222"/>
      <c r="E20" s="223"/>
      <c r="F20" s="224"/>
      <c r="G20" s="225"/>
      <c r="H20" s="224"/>
      <c r="I20" s="223"/>
      <c r="J20" s="224"/>
      <c r="K20" s="223"/>
      <c r="L20" s="224"/>
      <c r="M20" s="223"/>
      <c r="N20" s="224"/>
      <c r="O20" s="223"/>
      <c r="P20" s="226"/>
      <c r="Q20" s="227"/>
      <c r="R20" s="228">
        <v>0</v>
      </c>
      <c r="S20" s="226" t="s">
        <v>0</v>
      </c>
      <c r="T20" s="229">
        <v>0</v>
      </c>
      <c r="U20" s="230" t="s">
        <v>0</v>
      </c>
      <c r="V20" s="229">
        <v>0</v>
      </c>
      <c r="W20" s="230" t="s">
        <v>0</v>
      </c>
      <c r="X20" s="231">
        <v>0</v>
      </c>
      <c r="Y20" s="230" t="s">
        <v>0</v>
      </c>
      <c r="Z20" s="94" t="s">
        <v>90</v>
      </c>
    </row>
    <row r="21" spans="1:26" s="198" customFormat="1" ht="74.25" customHeight="1" x14ac:dyDescent="0.25">
      <c r="A21" s="245"/>
      <c r="B21" s="94" t="s">
        <v>99</v>
      </c>
      <c r="C21" s="29"/>
      <c r="D21" s="60"/>
      <c r="E21" s="44"/>
      <c r="F21" s="31"/>
      <c r="G21" s="45"/>
      <c r="H21" s="31"/>
      <c r="I21" s="44"/>
      <c r="J21" s="31"/>
      <c r="K21" s="44"/>
      <c r="L21" s="31"/>
      <c r="M21" s="44"/>
      <c r="N21" s="31"/>
      <c r="O21" s="44"/>
      <c r="P21" s="32"/>
      <c r="Q21" s="102"/>
      <c r="R21" s="246">
        <v>0</v>
      </c>
      <c r="S21" s="32" t="s">
        <v>0</v>
      </c>
      <c r="T21" s="201">
        <v>0</v>
      </c>
      <c r="U21" s="206" t="s">
        <v>0</v>
      </c>
      <c r="V21" s="201">
        <v>5525</v>
      </c>
      <c r="W21" s="243" t="s">
        <v>0</v>
      </c>
      <c r="X21" s="258">
        <v>6685.25</v>
      </c>
      <c r="Y21" s="206" t="s">
        <v>0</v>
      </c>
      <c r="Z21" s="233" t="s">
        <v>101</v>
      </c>
    </row>
    <row r="22" spans="1:26" s="198" customFormat="1" ht="44.25" customHeight="1" x14ac:dyDescent="0.25">
      <c r="A22" s="257"/>
      <c r="B22" s="94" t="s">
        <v>98</v>
      </c>
      <c r="C22" s="29"/>
      <c r="D22" s="60"/>
      <c r="E22" s="44"/>
      <c r="F22" s="31"/>
      <c r="G22" s="45"/>
      <c r="H22" s="31"/>
      <c r="I22" s="44"/>
      <c r="J22" s="31"/>
      <c r="K22" s="44"/>
      <c r="L22" s="31"/>
      <c r="M22" s="44"/>
      <c r="N22" s="31"/>
      <c r="O22" s="44"/>
      <c r="P22" s="32"/>
      <c r="Q22" s="102"/>
      <c r="R22" s="258"/>
      <c r="S22" s="32"/>
      <c r="T22" s="201"/>
      <c r="U22" s="206" t="s">
        <v>0</v>
      </c>
      <c r="V22" s="201">
        <v>0</v>
      </c>
      <c r="W22" s="206" t="s">
        <v>0</v>
      </c>
      <c r="X22" s="199">
        <v>0</v>
      </c>
      <c r="Y22" s="206" t="s">
        <v>0</v>
      </c>
      <c r="Z22" s="94"/>
    </row>
    <row r="23" spans="1:26" s="198" customFormat="1" ht="46.5" customHeight="1" x14ac:dyDescent="0.25">
      <c r="A23" s="257"/>
      <c r="B23" s="94" t="s">
        <v>76</v>
      </c>
      <c r="C23" s="29"/>
      <c r="D23" s="60"/>
      <c r="E23" s="44"/>
      <c r="F23" s="31"/>
      <c r="G23" s="45"/>
      <c r="H23" s="31"/>
      <c r="I23" s="44"/>
      <c r="J23" s="31"/>
      <c r="K23" s="44"/>
      <c r="L23" s="31"/>
      <c r="M23" s="44"/>
      <c r="N23" s="31"/>
      <c r="O23" s="44"/>
      <c r="P23" s="32"/>
      <c r="Q23" s="102"/>
      <c r="R23" s="248"/>
      <c r="S23" s="32"/>
      <c r="T23" s="201"/>
      <c r="U23" s="206" t="s">
        <v>0</v>
      </c>
      <c r="V23" s="201">
        <v>0</v>
      </c>
      <c r="W23" s="206" t="s">
        <v>0</v>
      </c>
      <c r="X23" s="199">
        <v>0</v>
      </c>
      <c r="Y23" s="206" t="s">
        <v>0</v>
      </c>
      <c r="Z23" s="94"/>
    </row>
    <row r="24" spans="1:26" s="198" customFormat="1" ht="38.25" customHeight="1" x14ac:dyDescent="0.25">
      <c r="A24" s="350"/>
      <c r="B24" s="254" t="s">
        <v>70</v>
      </c>
      <c r="C24" s="234"/>
      <c r="D24" s="235"/>
      <c r="E24" s="236"/>
      <c r="F24" s="237"/>
      <c r="G24" s="238"/>
      <c r="H24" s="237"/>
      <c r="I24" s="236"/>
      <c r="J24" s="237"/>
      <c r="K24" s="236"/>
      <c r="L24" s="237"/>
      <c r="M24" s="236"/>
      <c r="N24" s="237"/>
      <c r="O24" s="236"/>
      <c r="P24" s="239"/>
      <c r="Q24" s="240"/>
      <c r="R24" s="241">
        <v>41000</v>
      </c>
      <c r="S24" s="239" t="s">
        <v>0</v>
      </c>
      <c r="T24" s="242" t="s">
        <v>89</v>
      </c>
      <c r="U24" s="243" t="s">
        <v>0</v>
      </c>
      <c r="V24" s="242">
        <v>41500</v>
      </c>
      <c r="W24" s="243" t="s">
        <v>0</v>
      </c>
      <c r="X24" s="244">
        <v>41500</v>
      </c>
      <c r="Y24" s="243" t="s">
        <v>0</v>
      </c>
      <c r="Z24" s="233" t="s">
        <v>88</v>
      </c>
    </row>
    <row r="25" spans="1:26" s="198" customFormat="1" ht="48" customHeight="1" x14ac:dyDescent="0.25">
      <c r="A25" s="350"/>
      <c r="B25" s="255" t="s">
        <v>84</v>
      </c>
      <c r="C25" s="221"/>
      <c r="D25" s="222"/>
      <c r="E25" s="223"/>
      <c r="F25" s="224"/>
      <c r="G25" s="225"/>
      <c r="H25" s="224"/>
      <c r="I25" s="223"/>
      <c r="J25" s="224"/>
      <c r="K25" s="223"/>
      <c r="L25" s="224"/>
      <c r="M25" s="223"/>
      <c r="N25" s="224"/>
      <c r="O25" s="223"/>
      <c r="P25" s="226"/>
      <c r="Q25" s="227"/>
      <c r="R25" s="228">
        <v>6800</v>
      </c>
      <c r="S25" s="226" t="s">
        <v>0</v>
      </c>
      <c r="T25" s="229" t="s">
        <v>89</v>
      </c>
      <c r="U25" s="230" t="s">
        <v>0</v>
      </c>
      <c r="V25" s="229">
        <v>11375</v>
      </c>
      <c r="W25" s="230" t="s">
        <v>0</v>
      </c>
      <c r="X25" s="231">
        <f>(11375*1.21)</f>
        <v>13763.75</v>
      </c>
      <c r="Y25" s="230" t="s">
        <v>0</v>
      </c>
      <c r="Z25" s="232" t="s">
        <v>93</v>
      </c>
    </row>
    <row r="26" spans="1:26" s="198" customFormat="1" ht="48" customHeight="1" x14ac:dyDescent="0.25">
      <c r="A26" s="245"/>
      <c r="B26" s="254" t="s">
        <v>71</v>
      </c>
      <c r="C26" s="234"/>
      <c r="D26" s="235"/>
      <c r="E26" s="236"/>
      <c r="F26" s="237"/>
      <c r="G26" s="238"/>
      <c r="H26" s="237"/>
      <c r="I26" s="236"/>
      <c r="J26" s="237"/>
      <c r="K26" s="236"/>
      <c r="L26" s="237"/>
      <c r="M26" s="236"/>
      <c r="N26" s="237"/>
      <c r="O26" s="236"/>
      <c r="P26" s="239"/>
      <c r="Q26" s="240"/>
      <c r="R26" s="241">
        <v>0</v>
      </c>
      <c r="S26" s="239" t="s">
        <v>0</v>
      </c>
      <c r="T26" s="242">
        <v>0</v>
      </c>
      <c r="U26" s="243" t="s">
        <v>0</v>
      </c>
      <c r="V26" s="242">
        <v>0</v>
      </c>
      <c r="W26" s="243" t="s">
        <v>0</v>
      </c>
      <c r="X26" s="244">
        <v>0</v>
      </c>
      <c r="Y26" s="243" t="s">
        <v>0</v>
      </c>
      <c r="Z26" s="233" t="s">
        <v>92</v>
      </c>
    </row>
    <row r="27" spans="1:26" s="198" customFormat="1" ht="34.5" customHeight="1" x14ac:dyDescent="0.25">
      <c r="A27" s="350"/>
      <c r="B27" s="256" t="s">
        <v>72</v>
      </c>
      <c r="C27" s="234"/>
      <c r="D27" s="235"/>
      <c r="E27" s="236"/>
      <c r="F27" s="237"/>
      <c r="G27" s="238"/>
      <c r="H27" s="237"/>
      <c r="I27" s="236"/>
      <c r="J27" s="237"/>
      <c r="K27" s="236"/>
      <c r="L27" s="237"/>
      <c r="M27" s="236"/>
      <c r="N27" s="237"/>
      <c r="O27" s="236"/>
      <c r="P27" s="239"/>
      <c r="Q27" s="240"/>
      <c r="R27" s="241">
        <v>44600</v>
      </c>
      <c r="S27" s="239" t="s">
        <v>0</v>
      </c>
      <c r="T27" s="242" t="s">
        <v>89</v>
      </c>
      <c r="U27" s="243" t="s">
        <v>0</v>
      </c>
      <c r="V27" s="242">
        <v>44600</v>
      </c>
      <c r="W27" s="243" t="s">
        <v>0</v>
      </c>
      <c r="X27" s="244">
        <v>44600</v>
      </c>
      <c r="Y27" s="243" t="s">
        <v>0</v>
      </c>
      <c r="Z27" s="233" t="s">
        <v>88</v>
      </c>
    </row>
    <row r="28" spans="1:26" s="198" customFormat="1" ht="43.5" customHeight="1" thickBot="1" x14ac:dyDescent="0.3">
      <c r="A28" s="350"/>
      <c r="B28" s="253" t="s">
        <v>83</v>
      </c>
      <c r="C28" s="221"/>
      <c r="D28" s="222"/>
      <c r="E28" s="223"/>
      <c r="F28" s="224"/>
      <c r="G28" s="225"/>
      <c r="H28" s="224"/>
      <c r="I28" s="223"/>
      <c r="J28" s="224"/>
      <c r="K28" s="223"/>
      <c r="L28" s="224"/>
      <c r="M28" s="223"/>
      <c r="N28" s="224"/>
      <c r="O28" s="223"/>
      <c r="P28" s="226"/>
      <c r="Q28" s="227"/>
      <c r="R28" s="228">
        <v>5400</v>
      </c>
      <c r="S28" s="226" t="s">
        <v>0</v>
      </c>
      <c r="T28" s="229" t="s">
        <v>89</v>
      </c>
      <c r="U28" s="230" t="s">
        <v>0</v>
      </c>
      <c r="V28" s="229">
        <v>3000</v>
      </c>
      <c r="W28" s="230" t="s">
        <v>0</v>
      </c>
      <c r="X28" s="231">
        <v>3630</v>
      </c>
      <c r="Y28" s="230" t="s">
        <v>0</v>
      </c>
      <c r="Z28" s="232" t="s">
        <v>122</v>
      </c>
    </row>
    <row r="29" spans="1:26" ht="68.25" customHeight="1" thickBot="1" x14ac:dyDescent="0.3">
      <c r="A29" s="139"/>
      <c r="B29" s="164" t="s">
        <v>4</v>
      </c>
      <c r="C29" s="165" t="e">
        <f>SUM(#REF!)</f>
        <v>#REF!</v>
      </c>
      <c r="D29" s="166" t="s">
        <v>0</v>
      </c>
      <c r="E29" s="167">
        <f>SUM(E17:E28)</f>
        <v>0</v>
      </c>
      <c r="F29" s="168" t="s">
        <v>0</v>
      </c>
      <c r="G29" s="169" t="e">
        <f>SUM(#REF!)</f>
        <v>#REF!</v>
      </c>
      <c r="H29" s="168" t="s">
        <v>0</v>
      </c>
      <c r="I29" s="167">
        <f>SUM(I17:I28)</f>
        <v>0</v>
      </c>
      <c r="J29" s="168" t="s">
        <v>0</v>
      </c>
      <c r="K29" s="170">
        <f>SUM(K17:K28)</f>
        <v>0</v>
      </c>
      <c r="L29" s="168" t="s">
        <v>0</v>
      </c>
      <c r="M29" s="170">
        <f>SUM(M17:M28)</f>
        <v>0</v>
      </c>
      <c r="N29" s="168" t="s">
        <v>0</v>
      </c>
      <c r="O29" s="170">
        <f>SUM(O17:O28)</f>
        <v>0</v>
      </c>
      <c r="P29" s="171" t="s">
        <v>0</v>
      </c>
      <c r="Q29" s="172">
        <f>SUM(Q17:Q28)</f>
        <v>0</v>
      </c>
      <c r="R29" s="173">
        <f>SUM(R17:R28)</f>
        <v>97800</v>
      </c>
      <c r="S29" s="171" t="s">
        <v>0</v>
      </c>
      <c r="T29" s="172">
        <f>SUM(T17:T28)</f>
        <v>0</v>
      </c>
      <c r="U29" s="208" t="s">
        <v>0</v>
      </c>
      <c r="V29" s="172">
        <f>SUM(V17:V28)</f>
        <v>106000</v>
      </c>
      <c r="W29" s="208" t="s">
        <v>0</v>
      </c>
      <c r="X29" s="170">
        <f>SUM(X17:X28)</f>
        <v>110179</v>
      </c>
      <c r="Y29" s="208" t="s">
        <v>0</v>
      </c>
      <c r="Z29" s="174" t="s">
        <v>89</v>
      </c>
    </row>
    <row r="30" spans="1:26" ht="23.25" customHeight="1" x14ac:dyDescent="0.25">
      <c r="A30" s="120"/>
      <c r="B30" s="151"/>
      <c r="C30" s="152"/>
      <c r="D30" s="153"/>
      <c r="E30" s="154"/>
      <c r="F30" s="155"/>
      <c r="G30" s="156"/>
      <c r="H30" s="155"/>
      <c r="I30" s="157"/>
      <c r="J30" s="155"/>
      <c r="K30" s="158"/>
      <c r="L30" s="155"/>
      <c r="M30" s="158"/>
      <c r="N30" s="159"/>
      <c r="O30" s="160"/>
      <c r="P30" s="159"/>
      <c r="Q30" s="161"/>
      <c r="R30" s="162"/>
      <c r="S30" s="163"/>
      <c r="T30" s="202"/>
      <c r="U30" s="209"/>
      <c r="V30" s="212"/>
      <c r="W30" s="215"/>
      <c r="X30" s="218"/>
      <c r="Y30" s="215"/>
      <c r="Z30" s="99"/>
    </row>
    <row r="31" spans="1:26" ht="32.25" customHeight="1" x14ac:dyDescent="0.25">
      <c r="A31" s="120"/>
      <c r="B31" s="74" t="s">
        <v>21</v>
      </c>
      <c r="C31" s="68" t="e">
        <f>SUM(C14-C29)</f>
        <v>#REF!</v>
      </c>
      <c r="D31" s="69" t="s">
        <v>0</v>
      </c>
      <c r="E31" s="75">
        <f>E14-E29</f>
        <v>0</v>
      </c>
      <c r="F31" s="71" t="s">
        <v>0</v>
      </c>
      <c r="G31" s="72" t="e">
        <f>G14-G29</f>
        <v>#REF!</v>
      </c>
      <c r="H31" s="71" t="s">
        <v>0</v>
      </c>
      <c r="I31" s="70">
        <f>I14-I29</f>
        <v>0</v>
      </c>
      <c r="J31" s="71" t="s">
        <v>0</v>
      </c>
      <c r="K31" s="76">
        <f>K14-K29</f>
        <v>0</v>
      </c>
      <c r="L31" s="71" t="s">
        <v>0</v>
      </c>
      <c r="M31" s="76">
        <f>M14-M29</f>
        <v>0</v>
      </c>
      <c r="N31" s="73" t="s">
        <v>0</v>
      </c>
      <c r="O31" s="77" t="e">
        <f>O14-O29</f>
        <v>#REF!</v>
      </c>
      <c r="P31" s="73" t="s">
        <v>0</v>
      </c>
      <c r="Q31" s="103">
        <f>Q14-Q29</f>
        <v>0</v>
      </c>
      <c r="R31" s="125">
        <f>SUM(R14-R29)</f>
        <v>-97800</v>
      </c>
      <c r="S31" s="73" t="s">
        <v>0</v>
      </c>
      <c r="T31" s="203">
        <f>SUM(T14-T29)</f>
        <v>0</v>
      </c>
      <c r="U31" s="210" t="s">
        <v>0</v>
      </c>
      <c r="V31" s="213">
        <f>V14-V29</f>
        <v>2400</v>
      </c>
      <c r="W31" s="210" t="s">
        <v>0</v>
      </c>
      <c r="X31" s="219">
        <f>SUM(X14-X29)</f>
        <v>2904</v>
      </c>
      <c r="Y31" s="210" t="s">
        <v>0</v>
      </c>
      <c r="Z31" s="100"/>
    </row>
    <row r="32" spans="1:26" s="4" customFormat="1" ht="21" thickBot="1" x14ac:dyDescent="0.4">
      <c r="A32" s="120"/>
      <c r="B32" s="47"/>
      <c r="C32" s="34"/>
      <c r="D32" s="35"/>
      <c r="E32" s="38"/>
      <c r="F32" s="36"/>
      <c r="G32" s="37"/>
      <c r="H32" s="36"/>
      <c r="I32" s="48"/>
      <c r="J32" s="36"/>
      <c r="K32" s="43"/>
      <c r="L32" s="49"/>
      <c r="M32" s="43"/>
      <c r="N32" s="50"/>
      <c r="O32" s="51"/>
      <c r="P32" s="50"/>
      <c r="Q32" s="104"/>
      <c r="R32" s="126"/>
      <c r="S32" s="127"/>
      <c r="T32" s="204"/>
      <c r="U32" s="211"/>
      <c r="V32" s="214"/>
      <c r="W32" s="216"/>
      <c r="X32" s="220"/>
      <c r="Y32" s="216"/>
      <c r="Z32" s="98"/>
    </row>
  </sheetData>
  <mergeCells count="6">
    <mergeCell ref="C16:D16"/>
    <mergeCell ref="A19:A20"/>
    <mergeCell ref="A24:A25"/>
    <mergeCell ref="A27:A28"/>
    <mergeCell ref="B3:Z3"/>
    <mergeCell ref="C4:D4"/>
  </mergeCells>
  <pageMargins left="0.55118110236220474" right="0.55118110236220474" top="0.41" bottom="0.57999999999999996" header="0.41" footer="0.51181102362204722"/>
  <pageSetup paperSize="8" scale="49" fitToHeight="2" orientation="portrait" r:id="rId1"/>
  <headerFooter alignWithMargins="0"/>
  <rowBreaks count="1" manualBreakCount="1">
    <brk id="1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="90" zoomScaleNormal="90" zoomScaleSheetLayoutView="50" workbookViewId="0">
      <selection activeCell="E20" sqref="E20"/>
    </sheetView>
  </sheetViews>
  <sheetFormatPr defaultRowHeight="13.2" x14ac:dyDescent="0.25"/>
  <cols>
    <col min="1" max="1" width="2.44140625" customWidth="1"/>
    <col min="2" max="2" width="31.33203125" customWidth="1"/>
    <col min="3" max="3" width="40.6640625" customWidth="1"/>
    <col min="4" max="4" width="40" customWidth="1"/>
    <col min="5" max="5" width="17" customWidth="1"/>
    <col min="6" max="6" width="15.5546875" customWidth="1"/>
  </cols>
  <sheetData>
    <row r="1" spans="1:6" ht="21" x14ac:dyDescent="0.4">
      <c r="A1" s="12"/>
      <c r="B1" s="13"/>
      <c r="C1" s="2"/>
      <c r="D1" s="2"/>
    </row>
    <row r="2" spans="1:6" ht="21" x14ac:dyDescent="0.4">
      <c r="A2" s="12"/>
      <c r="B2" s="13"/>
      <c r="C2" s="2"/>
      <c r="D2" s="2"/>
    </row>
    <row r="3" spans="1:6" x14ac:dyDescent="0.25">
      <c r="A3" s="12"/>
      <c r="B3" s="361"/>
      <c r="C3" s="2"/>
      <c r="D3" s="2"/>
    </row>
    <row r="4" spans="1:6" x14ac:dyDescent="0.25">
      <c r="A4" s="12"/>
      <c r="B4" s="362"/>
      <c r="C4" s="2"/>
      <c r="D4" s="2"/>
    </row>
    <row r="5" spans="1:6" s="16" customFormat="1" ht="70.5" customHeight="1" x14ac:dyDescent="0.25">
      <c r="A5" s="81"/>
      <c r="B5" s="360" t="s">
        <v>134</v>
      </c>
      <c r="C5" s="360"/>
      <c r="D5" s="360"/>
    </row>
    <row r="6" spans="1:6" ht="15" customHeight="1" thickBot="1" x14ac:dyDescent="0.45">
      <c r="A6" s="12"/>
      <c r="B6" s="18"/>
      <c r="C6" s="14"/>
      <c r="D6" s="14"/>
    </row>
    <row r="7" spans="1:6" ht="16.5" customHeight="1" x14ac:dyDescent="0.25">
      <c r="A7" s="12"/>
      <c r="B7" s="363" t="s">
        <v>19</v>
      </c>
      <c r="C7" s="264"/>
      <c r="D7" s="358" t="s">
        <v>131</v>
      </c>
      <c r="E7" s="365" t="s">
        <v>138</v>
      </c>
      <c r="F7" s="356" t="s">
        <v>139</v>
      </c>
    </row>
    <row r="8" spans="1:6" ht="48" customHeight="1" thickBot="1" x14ac:dyDescent="0.3">
      <c r="A8" s="12"/>
      <c r="B8" s="364"/>
      <c r="C8" s="265" t="s">
        <v>124</v>
      </c>
      <c r="D8" s="359"/>
      <c r="E8" s="366"/>
      <c r="F8" s="357"/>
    </row>
    <row r="9" spans="1:6" ht="17.25" customHeight="1" x14ac:dyDescent="0.25">
      <c r="A9" s="12"/>
      <c r="B9" s="84" t="s">
        <v>8</v>
      </c>
      <c r="C9" s="82">
        <v>3928</v>
      </c>
      <c r="D9" s="82">
        <v>3928</v>
      </c>
      <c r="E9" s="278">
        <v>3928</v>
      </c>
      <c r="F9" s="278">
        <v>3928</v>
      </c>
    </row>
    <row r="10" spans="1:6" ht="16.5" customHeight="1" x14ac:dyDescent="0.25">
      <c r="A10" s="12"/>
      <c r="B10" s="85" t="s">
        <v>9</v>
      </c>
      <c r="C10" s="82">
        <v>9856</v>
      </c>
      <c r="D10" s="82">
        <v>10856</v>
      </c>
      <c r="E10" s="279">
        <v>10856</v>
      </c>
      <c r="F10" s="279">
        <v>10856</v>
      </c>
    </row>
    <row r="11" spans="1:6" ht="18" hidden="1" customHeight="1" x14ac:dyDescent="0.25">
      <c r="A11" s="12"/>
      <c r="B11" s="85" t="s">
        <v>20</v>
      </c>
      <c r="C11" s="82"/>
      <c r="D11" s="82"/>
      <c r="E11" s="275"/>
      <c r="F11" s="275"/>
    </row>
    <row r="12" spans="1:6" ht="16.5" customHeight="1" x14ac:dyDescent="0.25">
      <c r="A12" s="12"/>
      <c r="B12" s="85" t="s">
        <v>10</v>
      </c>
      <c r="C12" s="82">
        <v>17974</v>
      </c>
      <c r="D12" s="82">
        <v>19974</v>
      </c>
      <c r="E12" s="280">
        <v>19974</v>
      </c>
      <c r="F12" s="280">
        <v>19974</v>
      </c>
    </row>
    <row r="13" spans="1:6" ht="17.25" customHeight="1" x14ac:dyDescent="0.25">
      <c r="A13" s="12"/>
      <c r="B13" s="85" t="s">
        <v>11</v>
      </c>
      <c r="C13" s="82">
        <v>29974</v>
      </c>
      <c r="D13" s="82">
        <v>31974</v>
      </c>
      <c r="E13" s="279">
        <v>31974</v>
      </c>
      <c r="F13" s="279">
        <v>31974</v>
      </c>
    </row>
    <row r="14" spans="1:6" ht="15.75" customHeight="1" x14ac:dyDescent="0.25">
      <c r="A14" s="12"/>
      <c r="B14" s="85" t="s">
        <v>12</v>
      </c>
      <c r="C14" s="82">
        <v>17974</v>
      </c>
      <c r="D14" s="82">
        <v>19974</v>
      </c>
      <c r="E14" s="279">
        <v>19974</v>
      </c>
      <c r="F14" s="279">
        <v>19974</v>
      </c>
    </row>
    <row r="15" spans="1:6" ht="16.5" customHeight="1" x14ac:dyDescent="0.25">
      <c r="A15" s="12"/>
      <c r="B15" s="85" t="s">
        <v>13</v>
      </c>
      <c r="C15" s="82">
        <v>29974</v>
      </c>
      <c r="D15" s="82">
        <v>31974</v>
      </c>
      <c r="E15" s="279">
        <v>31974</v>
      </c>
      <c r="F15" s="279">
        <v>31974</v>
      </c>
    </row>
    <row r="16" spans="1:6" ht="16.5" customHeight="1" x14ac:dyDescent="0.25">
      <c r="A16" s="12"/>
      <c r="B16" s="85" t="s">
        <v>14</v>
      </c>
      <c r="C16" s="82">
        <v>9856</v>
      </c>
      <c r="D16" s="82">
        <v>10856</v>
      </c>
      <c r="E16" s="279">
        <v>10856</v>
      </c>
      <c r="F16" s="279">
        <v>10856</v>
      </c>
    </row>
    <row r="17" spans="1:6" ht="15" x14ac:dyDescent="0.25">
      <c r="A17" s="12"/>
      <c r="B17" s="85" t="s">
        <v>15</v>
      </c>
      <c r="C17" s="82">
        <v>9856</v>
      </c>
      <c r="D17" s="82">
        <v>10856</v>
      </c>
      <c r="E17" s="279">
        <v>10856</v>
      </c>
      <c r="F17" s="279">
        <v>10856</v>
      </c>
    </row>
    <row r="18" spans="1:6" ht="15" x14ac:dyDescent="0.25">
      <c r="A18" s="12"/>
      <c r="B18" s="85" t="s">
        <v>31</v>
      </c>
      <c r="C18" s="82">
        <v>7250</v>
      </c>
      <c r="D18" s="82">
        <v>8856</v>
      </c>
      <c r="E18" s="279">
        <v>8856</v>
      </c>
      <c r="F18" s="283">
        <v>8856</v>
      </c>
    </row>
    <row r="19" spans="1:6" ht="15" x14ac:dyDescent="0.25">
      <c r="A19" s="12"/>
      <c r="B19" s="85" t="s">
        <v>34</v>
      </c>
      <c r="C19" s="82">
        <v>9856</v>
      </c>
      <c r="D19" s="82">
        <v>0</v>
      </c>
      <c r="E19" s="279">
        <v>0</v>
      </c>
      <c r="F19" s="283">
        <v>0</v>
      </c>
    </row>
    <row r="20" spans="1:6" s="3" customFormat="1" ht="15" x14ac:dyDescent="0.25">
      <c r="A20" s="15"/>
      <c r="B20" s="259" t="s">
        <v>16</v>
      </c>
      <c r="C20" s="82">
        <v>9856</v>
      </c>
      <c r="D20" s="82">
        <v>10856</v>
      </c>
      <c r="E20" s="281">
        <v>10856</v>
      </c>
      <c r="F20" s="283">
        <v>10856</v>
      </c>
    </row>
    <row r="21" spans="1:6" s="3" customFormat="1" ht="15" x14ac:dyDescent="0.25">
      <c r="A21" s="15"/>
      <c r="B21" s="259" t="s">
        <v>17</v>
      </c>
      <c r="C21" s="82">
        <v>7856</v>
      </c>
      <c r="D21" s="82">
        <v>8856</v>
      </c>
      <c r="E21" s="277">
        <v>8856</v>
      </c>
      <c r="F21" s="277">
        <v>8856</v>
      </c>
    </row>
    <row r="22" spans="1:6" s="3" customFormat="1" ht="15" x14ac:dyDescent="0.25">
      <c r="A22" s="15"/>
      <c r="B22" s="260" t="s">
        <v>29</v>
      </c>
      <c r="C22" s="82">
        <v>9856</v>
      </c>
      <c r="D22" s="82">
        <v>10856</v>
      </c>
      <c r="E22" s="277">
        <v>10856</v>
      </c>
      <c r="F22" s="277">
        <v>10856</v>
      </c>
    </row>
    <row r="23" spans="1:6" s="3" customFormat="1" ht="15.6" thickBot="1" x14ac:dyDescent="0.3">
      <c r="A23" s="15"/>
      <c r="B23" s="115"/>
      <c r="C23" s="83"/>
      <c r="D23" s="83"/>
      <c r="E23" s="276"/>
      <c r="F23" s="276"/>
    </row>
    <row r="24" spans="1:6" ht="33" customHeight="1" thickBot="1" x14ac:dyDescent="0.3">
      <c r="A24" s="12"/>
      <c r="B24" s="86" t="s">
        <v>18</v>
      </c>
      <c r="C24" s="89">
        <f>SUM(C9:C23)</f>
        <v>174066</v>
      </c>
      <c r="D24" s="114">
        <f>SUM(D9:D23)</f>
        <v>179816</v>
      </c>
      <c r="E24" s="282">
        <f>SUM(E9:E23)</f>
        <v>179816</v>
      </c>
      <c r="F24" s="282">
        <f>SUM(F9:F22)</f>
        <v>179816</v>
      </c>
    </row>
    <row r="25" spans="1:6" x14ac:dyDescent="0.25">
      <c r="A25" s="12"/>
      <c r="B25" s="15"/>
      <c r="C25" s="12"/>
      <c r="D25" s="12"/>
    </row>
    <row r="26" spans="1:6" x14ac:dyDescent="0.25">
      <c r="A26" s="12"/>
      <c r="B26" s="12"/>
      <c r="C26" s="15"/>
      <c r="D26" s="15"/>
    </row>
    <row r="27" spans="1:6" x14ac:dyDescent="0.25">
      <c r="A27" s="12"/>
      <c r="B27" s="12"/>
      <c r="C27" s="15"/>
      <c r="D27" s="15"/>
    </row>
    <row r="28" spans="1:6" ht="41.25" customHeight="1" x14ac:dyDescent="0.25">
      <c r="A28" s="12"/>
      <c r="B28" s="12"/>
      <c r="C28" s="87"/>
      <c r="D28" s="87"/>
      <c r="E28" s="12"/>
      <c r="F28" s="12"/>
    </row>
    <row r="29" spans="1:6" ht="12.75" customHeight="1" x14ac:dyDescent="0.25">
      <c r="A29" s="12"/>
      <c r="B29" s="12"/>
      <c r="C29" s="87"/>
      <c r="D29" s="87"/>
      <c r="E29" s="12"/>
      <c r="F29" s="12"/>
    </row>
    <row r="30" spans="1:6" ht="15" x14ac:dyDescent="0.25">
      <c r="B30" s="3"/>
      <c r="C30" s="53"/>
      <c r="D30" s="53"/>
    </row>
    <row r="31" spans="1:6" ht="15" x14ac:dyDescent="0.25">
      <c r="B31" s="3"/>
      <c r="C31" s="53"/>
      <c r="D31" s="53"/>
    </row>
    <row r="32" spans="1:6" ht="15" x14ac:dyDescent="0.25">
      <c r="B32" s="3"/>
      <c r="C32" s="54"/>
      <c r="D32" s="54"/>
    </row>
    <row r="33" spans="2:4" ht="15" x14ac:dyDescent="0.25">
      <c r="B33" s="3"/>
      <c r="C33" s="53"/>
      <c r="D33" s="53"/>
    </row>
    <row r="34" spans="2:4" ht="15" x14ac:dyDescent="0.25">
      <c r="B34" s="3"/>
      <c r="C34" s="53"/>
      <c r="D34" s="53"/>
    </row>
    <row r="35" spans="2:4" ht="15" x14ac:dyDescent="0.25">
      <c r="B35" s="3"/>
      <c r="C35" s="55"/>
      <c r="D35" s="55"/>
    </row>
    <row r="36" spans="2:4" ht="15" x14ac:dyDescent="0.25">
      <c r="B36" s="3"/>
      <c r="C36" s="53"/>
      <c r="D36" s="53"/>
    </row>
    <row r="37" spans="2:4" ht="15" x14ac:dyDescent="0.25">
      <c r="B37" s="3"/>
      <c r="C37" s="53"/>
      <c r="D37" s="53"/>
    </row>
    <row r="38" spans="2:4" ht="15" x14ac:dyDescent="0.25">
      <c r="B38" s="3"/>
      <c r="C38" s="53"/>
      <c r="D38" s="53"/>
    </row>
    <row r="39" spans="2:4" ht="15" x14ac:dyDescent="0.25">
      <c r="B39" s="3"/>
      <c r="C39" s="53"/>
      <c r="D39" s="53"/>
    </row>
    <row r="40" spans="2:4" ht="15" x14ac:dyDescent="0.25">
      <c r="B40" s="3"/>
      <c r="C40" s="53"/>
      <c r="D40" s="53"/>
    </row>
    <row r="41" spans="2:4" ht="15" x14ac:dyDescent="0.25">
      <c r="B41" s="3"/>
      <c r="C41" s="53"/>
      <c r="D41" s="53"/>
    </row>
    <row r="42" spans="2:4" ht="15" x14ac:dyDescent="0.25">
      <c r="B42" s="3"/>
      <c r="C42" s="53"/>
      <c r="D42" s="53"/>
    </row>
    <row r="43" spans="2:4" ht="15.6" x14ac:dyDescent="0.25">
      <c r="B43" s="3"/>
      <c r="C43" s="56"/>
      <c r="D43" s="56"/>
    </row>
    <row r="44" spans="2:4" x14ac:dyDescent="0.25">
      <c r="B44" s="3"/>
    </row>
    <row r="45" spans="2:4" x14ac:dyDescent="0.25">
      <c r="B45" s="3"/>
    </row>
  </sheetData>
  <mergeCells count="6">
    <mergeCell ref="F7:F8"/>
    <mergeCell ref="D7:D8"/>
    <mergeCell ref="B5:D5"/>
    <mergeCell ref="B3:B4"/>
    <mergeCell ref="B7:B8"/>
    <mergeCell ref="E7:E8"/>
  </mergeCells>
  <phoneticPr fontId="7" type="noConversion"/>
  <pageMargins left="0.15748031496062992" right="0.31496062992125984" top="0.74803149606299213" bottom="0.74803149606299213" header="0.31496062992125984" footer="0.31496062992125984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6" sqref="F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EGEA Financial Situation 2015</vt:lpstr>
      <vt:lpstr>EGEA Project fundings 2015</vt:lpstr>
      <vt:lpstr>MS Fees 2015</vt:lpstr>
      <vt:lpstr>Sheet1</vt:lpstr>
      <vt:lpstr>'EGEA Financial Situation 2015'!Print_Area</vt:lpstr>
      <vt:lpstr>'EGEA Project fundings 2015'!Print_Area</vt:lpstr>
    </vt:vector>
  </TitlesOfParts>
  <Company>European Garage Equipment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Situation EGEA</dc:title>
  <dc:creator>L.C.C. Andriessen</dc:creator>
  <cp:lastModifiedBy>Eleonore Van Haute</cp:lastModifiedBy>
  <cp:lastPrinted>2015-10-30T15:21:40Z</cp:lastPrinted>
  <dcterms:created xsi:type="dcterms:W3CDTF">2001-01-26T10:14:13Z</dcterms:created>
  <dcterms:modified xsi:type="dcterms:W3CDTF">2015-10-30T15:33:37Z</dcterms:modified>
</cp:coreProperties>
</file>