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2504" windowHeight="9432"/>
  </bookViews>
  <sheets>
    <sheet name="EGEA Draft Budget 2015" sheetId="13" r:id="rId1"/>
    <sheet name="EGEA Project fundings 2015" sheetId="14" r:id="rId2"/>
    <sheet name="MS Fees 2015" sheetId="12" r:id="rId3"/>
    <sheet name="Sheet1" sheetId="15" r:id="rId4"/>
  </sheets>
  <definedNames>
    <definedName name="_xlnm.Print_Area" localSheetId="0">'EGEA Draft Budget 2015'!$A$1:$AB$45</definedName>
    <definedName name="_xlnm.Print_Area" localSheetId="1">'EGEA Project fundings 2015'!$A$1:$Z$32</definedName>
    <definedName name="_xlnm.Print_Area" localSheetId="2">'MS Fees 2015'!#REF!</definedName>
  </definedNames>
  <calcPr calcId="145621"/>
</workbook>
</file>

<file path=xl/calcChain.xml><?xml version="1.0" encoding="utf-8"?>
<calcChain xmlns="http://schemas.openxmlformats.org/spreadsheetml/2006/main">
  <c r="Z23" i="13" l="1"/>
  <c r="D24" i="12" l="1"/>
  <c r="Z43" i="13" l="1"/>
  <c r="Z10" i="13"/>
  <c r="C24" i="12"/>
  <c r="V43" i="13"/>
  <c r="R43" i="13"/>
  <c r="Q43" i="13"/>
  <c r="O43" i="13"/>
  <c r="M43" i="13"/>
  <c r="K43" i="13"/>
  <c r="I43" i="13"/>
  <c r="G43" i="13"/>
  <c r="E43" i="13"/>
  <c r="C43" i="13"/>
  <c r="Z44" i="13" l="1"/>
  <c r="X25" i="14"/>
  <c r="X29" i="14" l="1"/>
  <c r="V29" i="14" l="1"/>
  <c r="R29" i="14"/>
  <c r="Q29" i="14"/>
  <c r="O29" i="14"/>
  <c r="M29" i="14"/>
  <c r="K29" i="14"/>
  <c r="I29" i="14"/>
  <c r="G29" i="14"/>
  <c r="E29" i="14"/>
  <c r="C29" i="14"/>
  <c r="T29" i="14"/>
  <c r="X14" i="14"/>
  <c r="V14" i="14"/>
  <c r="T14" i="14"/>
  <c r="R14" i="14"/>
  <c r="Q14" i="14"/>
  <c r="O14" i="14"/>
  <c r="M14" i="14"/>
  <c r="K14" i="14"/>
  <c r="I14" i="14"/>
  <c r="G14" i="14"/>
  <c r="E14" i="14"/>
  <c r="C14" i="14"/>
  <c r="T22" i="13"/>
  <c r="T43" i="13" s="1"/>
  <c r="X43" i="13"/>
  <c r="V10" i="13"/>
  <c r="V44" i="13" s="1"/>
  <c r="R10" i="13"/>
  <c r="X10" i="13"/>
  <c r="T10" i="13"/>
  <c r="O10" i="13"/>
  <c r="E10" i="13"/>
  <c r="Q10" i="13"/>
  <c r="C10" i="13"/>
  <c r="G10" i="13"/>
  <c r="I10" i="13"/>
  <c r="K10" i="13"/>
  <c r="M10" i="13"/>
  <c r="X44" i="13" l="1"/>
  <c r="M44" i="13"/>
  <c r="O44" i="13"/>
  <c r="E31" i="14"/>
  <c r="I31" i="14"/>
  <c r="M31" i="14"/>
  <c r="Q31" i="14"/>
  <c r="V31" i="14"/>
  <c r="T31" i="14"/>
  <c r="X31" i="14"/>
  <c r="C31" i="14"/>
  <c r="G31" i="14"/>
  <c r="K31" i="14"/>
  <c r="O31" i="14"/>
  <c r="R31" i="14"/>
  <c r="C44" i="13"/>
  <c r="K44" i="13"/>
  <c r="Q44" i="13"/>
  <c r="T44" i="13"/>
  <c r="R44" i="13"/>
  <c r="I44" i="13"/>
  <c r="E44" i="13"/>
  <c r="G44" i="13"/>
</calcChain>
</file>

<file path=xl/comments1.xml><?xml version="1.0" encoding="utf-8"?>
<comments xmlns="http://schemas.openxmlformats.org/spreadsheetml/2006/main">
  <authors>
    <author>dummy01</author>
  </authors>
  <commentList>
    <comment ref="G14" authorId="0">
      <text>
        <r>
          <rPr>
            <b/>
            <sz val="8"/>
            <color indexed="81"/>
            <rFont val="Tahoma"/>
            <family val="2"/>
          </rPr>
          <t>10 % increase requested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3" authorId="0">
      <text>
        <r>
          <rPr>
            <sz val="8"/>
            <color indexed="81"/>
            <rFont val="Tahoma"/>
            <family val="2"/>
          </rPr>
          <t>annual basis = 14 days</t>
        </r>
      </text>
    </comment>
  </commentList>
</comments>
</file>

<file path=xl/sharedStrings.xml><?xml version="1.0" encoding="utf-8"?>
<sst xmlns="http://schemas.openxmlformats.org/spreadsheetml/2006/main" count="542" uniqueCount="149">
  <si>
    <t>€</t>
  </si>
  <si>
    <t>RECEIPTS</t>
  </si>
  <si>
    <t>Total Receipts</t>
  </si>
  <si>
    <t>EXPENDITURES</t>
  </si>
  <si>
    <t>Total Expenditures</t>
  </si>
  <si>
    <t>-</t>
  </si>
  <si>
    <t>01/01/06 - 31/12/06</t>
  </si>
  <si>
    <t>Budget 2008</t>
  </si>
  <si>
    <t>Austria - AVL DITEST</t>
  </si>
  <si>
    <t>Belgium -  FMA</t>
  </si>
  <si>
    <t>France - GIEG</t>
  </si>
  <si>
    <t>Germany - ASA</t>
  </si>
  <si>
    <t>Great Britain - GEA</t>
  </si>
  <si>
    <t>Italy - AICA</t>
  </si>
  <si>
    <t>Netherlands - RAI AUTOVAK</t>
  </si>
  <si>
    <t>Norway - ABL</t>
  </si>
  <si>
    <t xml:space="preserve">Spain - AFIBA </t>
  </si>
  <si>
    <t>Switzerland - SAA</t>
  </si>
  <si>
    <t>Total</t>
  </si>
  <si>
    <t>Country/ Member</t>
  </si>
  <si>
    <t>Finland - TKL</t>
  </si>
  <si>
    <t>Balance</t>
  </si>
  <si>
    <t xml:space="preserve">Financial revenues </t>
  </si>
  <si>
    <t>Draft Budget 2009                  (Rev 01)</t>
  </si>
  <si>
    <t>Membership fee to AFCAR</t>
  </si>
  <si>
    <t>Draft Budget 2009                   (Rev 03)</t>
  </si>
  <si>
    <t>Draft Budget 2009                  (Rev 03)</t>
  </si>
  <si>
    <t xml:space="preserve"> Budget 2008       </t>
  </si>
  <si>
    <t>Updated Budget 2008 (Board 14/09/08)</t>
  </si>
  <si>
    <t>Sweden - FVU</t>
  </si>
  <si>
    <t xml:space="preserve">Budget 2010               </t>
  </si>
  <si>
    <t>Poland - STM</t>
  </si>
  <si>
    <t xml:space="preserve">Budget 2009                </t>
  </si>
  <si>
    <t xml:space="preserve">Budget 2009                  </t>
  </si>
  <si>
    <t>Russia - ARDIS</t>
  </si>
  <si>
    <t>1.</t>
  </si>
  <si>
    <t>2.</t>
  </si>
  <si>
    <t xml:space="preserve">Manpower </t>
  </si>
  <si>
    <t>Comments</t>
  </si>
  <si>
    <t>3.</t>
  </si>
  <si>
    <t>Regular legal expertise/advice</t>
  </si>
  <si>
    <t>4.</t>
  </si>
  <si>
    <t xml:space="preserve">Meetings and travelling expenditures </t>
  </si>
  <si>
    <t>5.</t>
  </si>
  <si>
    <t>7.</t>
  </si>
  <si>
    <t xml:space="preserve">Comments </t>
  </si>
  <si>
    <t xml:space="preserve">Secretariat cost (office rent &amp; charges) </t>
  </si>
  <si>
    <t xml:space="preserve">Communication (telephone, fax, post, internet, IT) </t>
  </si>
  <si>
    <t xml:space="preserve">Bookkeeping </t>
  </si>
  <si>
    <t>Finances</t>
  </si>
  <si>
    <t>2.2</t>
  </si>
  <si>
    <t>3.1</t>
  </si>
  <si>
    <t>Legal expertise</t>
  </si>
  <si>
    <t>5.1</t>
  </si>
  <si>
    <t>5.2</t>
  </si>
  <si>
    <t>Secretariat</t>
  </si>
  <si>
    <t>EGEA meetings (Board and General Assemblies)</t>
  </si>
  <si>
    <t>EGEA Public Relations</t>
  </si>
  <si>
    <t>Public Relations/EGEA profile brochure</t>
  </si>
  <si>
    <t>EU Alliances and International Membership</t>
  </si>
  <si>
    <t>Contingencies for new PC (software/hardware)</t>
  </si>
  <si>
    <t>1.1</t>
  </si>
  <si>
    <t>1.2</t>
  </si>
  <si>
    <t>1.3</t>
  </si>
  <si>
    <t>1.4</t>
  </si>
  <si>
    <t>2.1</t>
  </si>
  <si>
    <t>4.1</t>
  </si>
  <si>
    <t>7.1</t>
  </si>
  <si>
    <t>7.2</t>
  </si>
  <si>
    <t xml:space="preserve">   </t>
  </si>
  <si>
    <t>PROJECT FINANCING</t>
  </si>
  <si>
    <t>WG6 - Suspension testing - EU wide solution</t>
  </si>
  <si>
    <t>WG9 - EGEA MAC Specifications</t>
  </si>
  <si>
    <t>WG10 - Standard for vehicle test equipment network</t>
  </si>
  <si>
    <t>EGEA Website/Mail (Maintenance of EGEA Website, domain name, secretariat email address)</t>
  </si>
  <si>
    <t>Membership fees</t>
  </si>
  <si>
    <t>EGEA trademark licensing</t>
  </si>
  <si>
    <t>WG2 - Follow-up actions on legal Memo</t>
  </si>
  <si>
    <t>6.</t>
  </si>
  <si>
    <t>6.1</t>
  </si>
  <si>
    <t xml:space="preserve">WG1 - Lifts </t>
  </si>
  <si>
    <t>WG1 - Lifts</t>
  </si>
  <si>
    <t>WG1 - Lifts manpower</t>
  </si>
  <si>
    <t>EGEA Projects + Manpower Secretariat</t>
  </si>
  <si>
    <t>WG10 - manpower</t>
  </si>
  <si>
    <t>WG6 - manpower</t>
  </si>
  <si>
    <t>Funds to be collected by WG10/national associations. Assumption: outsourced services + 4 SG. + 4 days EVH + 4 days NP</t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</si>
  <si>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(without VAT)</t>
    </r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</si>
  <si>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(incl. VAT)</t>
    </r>
  </si>
  <si>
    <t>Outsourced services</t>
  </si>
  <si>
    <t>,</t>
  </si>
  <si>
    <t>covered by secretariat</t>
  </si>
  <si>
    <t>Funds to be collected by WG6/national associations. See WG6 project funding</t>
  </si>
  <si>
    <t>For now, no need extra budget for basic activities other than EGEA label</t>
  </si>
  <si>
    <t>5 days SG + 7,5 days EVH + 12,5 days NP</t>
  </si>
  <si>
    <t>Supplementary contributions for EGEA's future develpment</t>
  </si>
  <si>
    <t>3.3</t>
  </si>
  <si>
    <t>12,500 by Automechanika and 10,000 by Autopromotec</t>
  </si>
  <si>
    <t>Organisation of EGEA Working Groups + Travelling cost (Secretariat/Technical Advisor): Cost for attending meetings in Brussels (Commission, EP etc.) and of Working Groups. Cost for attending meetings outside of Brussels</t>
  </si>
  <si>
    <t>Budget t.b.d. by WG2 Members</t>
  </si>
  <si>
    <t>WG 2:  new standard fo tailpipe testing</t>
  </si>
  <si>
    <t>WG2 projects (Euro 5 Ricardo Study, VSG, eCall/Telematics)</t>
  </si>
  <si>
    <t>WG2 (Euro 5 Ricardo Study, VSG, eCall/Telematics)</t>
  </si>
  <si>
    <t>assumption: 4,5 SG + 5,5 NP + 1,5 EVH</t>
  </si>
  <si>
    <t>Draft Membership Fees 2015</t>
  </si>
  <si>
    <t>Audit 2014</t>
  </si>
  <si>
    <r>
      <t>EGEA Office Secretary General, Senior Policy Manager, Secretariat Support (office &amp; association management/ lobbying activities/finance/communications/monitoring EU affairs</t>
    </r>
    <r>
      <rPr>
        <sz val="16"/>
        <rFont val="Arial"/>
        <family val="2"/>
      </rPr>
      <t>/organisation of working group meetings)</t>
    </r>
  </si>
  <si>
    <t>8.</t>
  </si>
  <si>
    <t>8.1</t>
  </si>
  <si>
    <t>EGEA Activities</t>
  </si>
  <si>
    <t xml:space="preserve"> Wolk &amp; Leoprechting Market Study</t>
  </si>
  <si>
    <r>
      <t xml:space="preserve">Draft  Budget 2015  with successfully collected funds from WGs via national associations </t>
    </r>
    <r>
      <rPr>
        <b/>
        <u/>
        <sz val="16"/>
        <rFont val="Arial"/>
        <family val="2"/>
      </rPr>
      <t>(without VAT)</t>
    </r>
  </si>
  <si>
    <r>
      <t xml:space="preserve">Draft  Budget 2015  with successfully collected funds from WGs via national associations  
</t>
    </r>
    <r>
      <rPr>
        <b/>
        <u/>
        <sz val="16"/>
        <rFont val="Arial"/>
        <family val="2"/>
      </rPr>
      <t>(incl. VAT)</t>
    </r>
  </si>
  <si>
    <r>
      <t xml:space="preserve">Draft  WG Budget 2015  with successfully collected funds via national associations </t>
    </r>
    <r>
      <rPr>
        <b/>
        <u/>
        <sz val="16"/>
        <rFont val="Arial"/>
        <family val="2"/>
      </rPr>
      <t>(without VAT)</t>
    </r>
  </si>
  <si>
    <r>
      <t xml:space="preserve">Draft WG Budget 2015  with successfully collected funds via national associations  
</t>
    </r>
    <r>
      <rPr>
        <b/>
        <u/>
        <sz val="16"/>
        <rFont val="Arial"/>
        <family val="2"/>
      </rPr>
      <t>(incl. VAT)</t>
    </r>
  </si>
  <si>
    <t>Depreciation of furnitures</t>
  </si>
  <si>
    <t>Diverse</t>
  </si>
  <si>
    <t>Taxes on assets</t>
  </si>
  <si>
    <t>EGEA label</t>
  </si>
  <si>
    <t>label</t>
  </si>
  <si>
    <r>
      <t>Other receipts (Automechanika and Autopromotec</t>
    </r>
    <r>
      <rPr>
        <sz val="14"/>
        <rFont val="Arial"/>
        <family val="2"/>
      </rPr>
      <t xml:space="preserve"> (split over 2 years)</t>
    </r>
    <r>
      <rPr>
        <sz val="16"/>
        <rFont val="Arial"/>
        <family val="2"/>
      </rPr>
      <t>)</t>
    </r>
  </si>
  <si>
    <t xml:space="preserve">Technical expert (40%): Retainer </t>
  </si>
  <si>
    <t>3.2</t>
  </si>
  <si>
    <t>6.2</t>
  </si>
  <si>
    <t>Insurance - Liability of Board of Directors</t>
  </si>
  <si>
    <t>20.000 Euro from ASA Donation received in 2014</t>
  </si>
  <si>
    <t>Assumption: 6 days</t>
  </si>
  <si>
    <t>Project plan submitted to the Board. Spendig to be decided.</t>
  </si>
  <si>
    <r>
      <t xml:space="preserve">Membership Fees 2014 
</t>
    </r>
    <r>
      <rPr>
        <b/>
        <sz val="14"/>
        <rFont val="Arial"/>
        <family val="2"/>
      </rPr>
      <t xml:space="preserve">
</t>
    </r>
  </si>
  <si>
    <t>depreciation on 3 years</t>
  </si>
  <si>
    <t>Eléonore full time from March 16th</t>
  </si>
  <si>
    <t>1.5</t>
  </si>
  <si>
    <t>1.6</t>
  </si>
  <si>
    <t>1.7</t>
  </si>
  <si>
    <t>Insurances</t>
  </si>
  <si>
    <t>6.3</t>
  </si>
  <si>
    <r>
      <t xml:space="preserve">CEN Membership </t>
    </r>
    <r>
      <rPr>
        <sz val="14"/>
        <rFont val="Arial"/>
        <family val="2"/>
      </rPr>
      <t>(European Standardisation Body)</t>
    </r>
  </si>
  <si>
    <r>
      <t xml:space="preserve">FAIB Membership 
</t>
    </r>
    <r>
      <rPr>
        <sz val="14"/>
        <rFont val="Arial"/>
        <family val="2"/>
      </rPr>
      <t>(Federation of European and International Associations in Brussels)</t>
    </r>
  </si>
  <si>
    <r>
      <t xml:space="preserve">Budget 2015 approved on 23/10/2014 
</t>
    </r>
    <r>
      <rPr>
        <b/>
        <u/>
        <sz val="16"/>
        <rFont val="Arial"/>
        <family val="2"/>
      </rPr>
      <t>(incl. VAT)</t>
    </r>
  </si>
  <si>
    <r>
      <t xml:space="preserve">Budget 2015 approved on 23/10/2014
</t>
    </r>
    <r>
      <rPr>
        <b/>
        <u/>
        <sz val="16"/>
        <rFont val="Arial"/>
        <family val="2"/>
      </rPr>
      <t>(incl. VAT)</t>
    </r>
  </si>
  <si>
    <r>
      <t xml:space="preserve">Budget 2015 approved on 23/10/2014  
</t>
    </r>
    <r>
      <rPr>
        <b/>
        <u/>
        <sz val="16"/>
        <rFont val="Arial"/>
        <family val="2"/>
      </rPr>
      <t>(without VAT)</t>
    </r>
  </si>
  <si>
    <r>
      <t xml:space="preserve">Budget 2015 approved on 23/10/2014   
</t>
    </r>
    <r>
      <rPr>
        <b/>
        <u/>
        <sz val="16"/>
        <rFont val="Arial"/>
        <family val="2"/>
      </rPr>
      <t>(without VAT)</t>
    </r>
  </si>
  <si>
    <r>
      <t xml:space="preserve">Revised Budget 2015 (rev2015 03 11)  - 100% employment
</t>
    </r>
    <r>
      <rPr>
        <b/>
        <u/>
        <sz val="16"/>
        <rFont val="Arial"/>
        <family val="2"/>
      </rPr>
      <t>(incl. VAT)</t>
    </r>
  </si>
  <si>
    <t xml:space="preserve">EGEA Budget 2015 - Project financing </t>
  </si>
  <si>
    <t xml:space="preserve">Membership Fees 2015 
</t>
  </si>
  <si>
    <r>
      <t xml:space="preserve">EGEA Revised Budget 2015  </t>
    </r>
    <r>
      <rPr>
        <b/>
        <sz val="22"/>
        <color rgb="FFFF0000"/>
        <rFont val="Arial"/>
        <family val="2"/>
      </rPr>
      <t>(rev2015 03 23)</t>
    </r>
  </si>
  <si>
    <t>2.3</t>
  </si>
  <si>
    <t xml:space="preserve"> Adaptation of retainer to exchange rate differential Euros vs GBP</t>
  </si>
  <si>
    <t>decided at Board mtg on 23/3/15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</si>
</sst>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\ _B_F_-;\-* #,##0.00\ _B_F_-;_-* &quot;-&quot;??\ _B_F_-;_-@_-"/>
    <numFmt numFmtId="166" formatCode="_-* #,##0\ _B_F_-;\-* #,##0\ _B_F_-;_-* &quot;-&quot;??\ _B_F_-;_-@_-"/>
    <numFmt numFmtId="167" formatCode="#,##0.00\ &quot;€&quot;"/>
    <numFmt numFmtId="168" formatCode="#,##0.00_ ;[Red]\-#,##0.00\ "/>
  </numFmts>
  <fonts count="4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8"/>
      <color indexed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4"/>
      <color indexed="18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sz val="12"/>
      <color indexed="10"/>
      <name val="Arial"/>
      <family val="2"/>
    </font>
    <font>
      <b/>
      <sz val="18"/>
      <color indexed="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u/>
      <sz val="16"/>
      <name val="Arial"/>
      <family val="2"/>
    </font>
    <font>
      <b/>
      <sz val="14"/>
      <color indexed="18"/>
      <name val="Arial"/>
      <family val="2"/>
    </font>
    <font>
      <b/>
      <sz val="16"/>
      <color indexed="10"/>
      <name val="Arial"/>
      <family val="2"/>
    </font>
    <font>
      <b/>
      <sz val="26"/>
      <color indexed="18"/>
      <name val="Arial"/>
      <family val="2"/>
    </font>
    <font>
      <b/>
      <sz val="22"/>
      <name val="Arial"/>
      <family val="2"/>
    </font>
    <font>
      <sz val="16"/>
      <color rgb="FF0070C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0070C0"/>
      <name val="Arial"/>
      <family val="2"/>
    </font>
    <font>
      <sz val="16"/>
      <color rgb="FF00B050"/>
      <name val="Arial"/>
      <family val="2"/>
    </font>
    <font>
      <sz val="10"/>
      <color rgb="FF00B050"/>
      <name val="Arial"/>
      <family val="2"/>
    </font>
    <font>
      <sz val="14"/>
      <color rgb="FF00B050"/>
      <name val="Arial"/>
      <family val="2"/>
    </font>
    <font>
      <b/>
      <sz val="16"/>
      <color rgb="FF00206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22"/>
      <color rgb="FFFF0000"/>
      <name val="Arial"/>
      <family val="2"/>
    </font>
    <font>
      <b/>
      <sz val="2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15">
    <xf numFmtId="0" fontId="0" fillId="0" borderId="0" xfId="0"/>
    <xf numFmtId="0" fontId="5" fillId="0" borderId="0" xfId="0" applyFont="1"/>
    <xf numFmtId="0" fontId="5" fillId="0" borderId="0" xfId="0" applyFont="1" applyFill="1"/>
    <xf numFmtId="0" fontId="0" fillId="0" borderId="0" xfId="0" applyBorder="1"/>
    <xf numFmtId="0" fontId="11" fillId="0" borderId="0" xfId="0" applyFont="1" applyFill="1"/>
    <xf numFmtId="0" fontId="5" fillId="0" borderId="0" xfId="0" applyFont="1" applyAlignment="1">
      <alignment vertical="center"/>
    </xf>
    <xf numFmtId="165" fontId="5" fillId="0" borderId="0" xfId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ill="1"/>
    <xf numFmtId="0" fontId="2" fillId="0" borderId="0" xfId="0" applyFont="1" applyFill="1"/>
    <xf numFmtId="0" fontId="6" fillId="0" borderId="0" xfId="0" applyFont="1" applyFill="1" applyAlignment="1">
      <alignment horizontal="left"/>
    </xf>
    <xf numFmtId="0" fontId="0" fillId="0" borderId="0" xfId="0" applyFill="1" applyBorder="1"/>
    <xf numFmtId="0" fontId="16" fillId="0" borderId="0" xfId="0" applyFont="1"/>
    <xf numFmtId="0" fontId="5" fillId="0" borderId="0" xfId="0" applyFont="1" applyAlignment="1">
      <alignment vertical="center" wrapText="1"/>
    </xf>
    <xf numFmtId="0" fontId="15" fillId="0" borderId="0" xfId="0" applyFont="1" applyFill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0" xfId="0" applyFont="1"/>
    <xf numFmtId="0" fontId="12" fillId="0" borderId="2" xfId="0" applyFont="1" applyFill="1" applyBorder="1" applyAlignment="1">
      <alignment vertical="center"/>
    </xf>
    <xf numFmtId="165" fontId="12" fillId="0" borderId="3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horizontal="center" vertical="center"/>
    </xf>
    <xf numFmtId="165" fontId="12" fillId="0" borderId="0" xfId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165" fontId="12" fillId="0" borderId="3" xfId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5" fontId="12" fillId="0" borderId="5" xfId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/>
    </xf>
    <xf numFmtId="0" fontId="12" fillId="0" borderId="2" xfId="0" applyFont="1" applyFill="1" applyBorder="1" applyAlignment="1">
      <alignment vertical="center" wrapText="1"/>
    </xf>
    <xf numFmtId="165" fontId="12" fillId="0" borderId="3" xfId="1" applyNumberFormat="1" applyFont="1" applyFill="1" applyBorder="1" applyAlignment="1">
      <alignment horizontal="center" vertical="center" wrapText="1"/>
    </xf>
    <xf numFmtId="165" fontId="12" fillId="0" borderId="4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/>
    </xf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165" fontId="12" fillId="0" borderId="8" xfId="1" applyFont="1" applyFill="1" applyBorder="1" applyAlignment="1">
      <alignment horizontal="center"/>
    </xf>
    <xf numFmtId="0" fontId="12" fillId="0" borderId="0" xfId="0" applyFont="1" applyFill="1"/>
    <xf numFmtId="165" fontId="12" fillId="0" borderId="0" xfId="1" applyFont="1" applyFill="1"/>
    <xf numFmtId="0" fontId="12" fillId="0" borderId="0" xfId="0" applyFont="1" applyFill="1" applyBorder="1"/>
    <xf numFmtId="165" fontId="12" fillId="0" borderId="0" xfId="1" applyFont="1" applyFill="1" applyAlignment="1"/>
    <xf numFmtId="0" fontId="12" fillId="0" borderId="6" xfId="0" applyFont="1" applyBorder="1" applyAlignment="1">
      <alignment horizontal="center"/>
    </xf>
    <xf numFmtId="165" fontId="12" fillId="0" borderId="4" xfId="1" applyFont="1" applyFill="1" applyBorder="1" applyAlignment="1">
      <alignment vertical="center"/>
    </xf>
    <xf numFmtId="165" fontId="12" fillId="0" borderId="3" xfId="1" applyFont="1" applyFill="1" applyBorder="1" applyAlignment="1">
      <alignment horizontal="center" vertical="center"/>
    </xf>
    <xf numFmtId="165" fontId="12" fillId="0" borderId="5" xfId="1" applyFont="1" applyBorder="1" applyAlignment="1">
      <alignment vertical="center"/>
    </xf>
    <xf numFmtId="0" fontId="12" fillId="0" borderId="10" xfId="0" applyFont="1" applyFill="1" applyBorder="1"/>
    <xf numFmtId="165" fontId="12" fillId="0" borderId="7" xfId="1" applyFont="1" applyFill="1" applyBorder="1" applyAlignment="1"/>
    <xf numFmtId="0" fontId="12" fillId="0" borderId="8" xfId="0" applyFont="1" applyBorder="1"/>
    <xf numFmtId="0" fontId="12" fillId="0" borderId="6" xfId="0" applyFont="1" applyBorder="1"/>
    <xf numFmtId="0" fontId="12" fillId="0" borderId="8" xfId="0" applyFont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>
      <alignment horizontal="right" vertical="center"/>
    </xf>
    <xf numFmtId="167" fontId="9" fillId="0" borderId="0" xfId="1" applyNumberFormat="1" applyFont="1" applyFill="1" applyBorder="1" applyAlignment="1">
      <alignment vertical="center"/>
    </xf>
    <xf numFmtId="167" fontId="17" fillId="0" borderId="0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166" fontId="12" fillId="0" borderId="4" xfId="1" applyNumberFormat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vertical="center" wrapText="1"/>
    </xf>
    <xf numFmtId="165" fontId="12" fillId="0" borderId="0" xfId="1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5" fontId="2" fillId="0" borderId="4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5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165" fontId="2" fillId="0" borderId="5" xfId="1" applyFont="1" applyFill="1" applyBorder="1" applyAlignment="1">
      <alignment vertical="center"/>
    </xf>
    <xf numFmtId="165" fontId="2" fillId="0" borderId="0" xfId="1" applyFont="1" applyFill="1" applyBorder="1" applyAlignment="1">
      <alignment horizontal="center" vertical="center"/>
    </xf>
    <xf numFmtId="165" fontId="2" fillId="0" borderId="5" xfId="1" applyFont="1" applyFill="1" applyBorder="1" applyAlignment="1">
      <alignment horizontal="center" vertical="center"/>
    </xf>
    <xf numFmtId="165" fontId="12" fillId="0" borderId="4" xfId="1" applyFont="1" applyFill="1" applyBorder="1" applyAlignment="1">
      <alignment vertical="center" wrapText="1"/>
    </xf>
    <xf numFmtId="165" fontId="12" fillId="0" borderId="5" xfId="1" applyFont="1" applyFill="1" applyBorder="1" applyAlignment="1">
      <alignment horizontal="center" vertical="center"/>
    </xf>
    <xf numFmtId="165" fontId="12" fillId="0" borderId="0" xfId="1" applyFont="1" applyFill="1" applyAlignment="1">
      <alignment vertical="center"/>
    </xf>
    <xf numFmtId="165" fontId="12" fillId="0" borderId="2" xfId="1" applyFont="1" applyFill="1" applyBorder="1" applyAlignment="1">
      <alignment horizontal="center" vertical="center"/>
    </xf>
    <xf numFmtId="0" fontId="15" fillId="0" borderId="0" xfId="0" applyFont="1" applyFill="1"/>
    <xf numFmtId="167" fontId="9" fillId="0" borderId="16" xfId="1" applyNumberFormat="1" applyFont="1" applyFill="1" applyBorder="1" applyAlignment="1">
      <alignment vertical="center"/>
    </xf>
    <xf numFmtId="167" fontId="9" fillId="0" borderId="18" xfId="1" applyNumberFormat="1" applyFont="1" applyFill="1" applyBorder="1" applyAlignment="1">
      <alignment vertical="center"/>
    </xf>
    <xf numFmtId="0" fontId="9" fillId="0" borderId="16" xfId="0" applyFont="1" applyFill="1" applyBorder="1"/>
    <xf numFmtId="0" fontId="9" fillId="0" borderId="17" xfId="0" applyFont="1" applyFill="1" applyBorder="1"/>
    <xf numFmtId="167" fontId="8" fillId="0" borderId="2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wrapText="1"/>
    </xf>
    <xf numFmtId="167" fontId="20" fillId="3" borderId="22" xfId="1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165" fontId="12" fillId="0" borderId="0" xfId="1" applyNumberFormat="1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9" xfId="0" applyFont="1" applyBorder="1"/>
    <xf numFmtId="0" fontId="5" fillId="0" borderId="19" xfId="0" applyFont="1" applyBorder="1" applyAlignment="1">
      <alignment vertical="top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/>
    <xf numFmtId="0" fontId="5" fillId="0" borderId="23" xfId="0" applyFont="1" applyBorder="1"/>
    <xf numFmtId="0" fontId="11" fillId="0" borderId="19" xfId="0" applyFont="1" applyFill="1" applyBorder="1"/>
    <xf numFmtId="165" fontId="12" fillId="0" borderId="14" xfId="1" applyFont="1" applyBorder="1" applyAlignment="1">
      <alignment vertical="center"/>
    </xf>
    <xf numFmtId="165" fontId="12" fillId="0" borderId="14" xfId="1" applyFont="1" applyFill="1" applyBorder="1" applyAlignment="1">
      <alignment vertical="center"/>
    </xf>
    <xf numFmtId="165" fontId="2" fillId="0" borderId="14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6" fontId="12" fillId="0" borderId="4" xfId="1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7" fontId="20" fillId="4" borderId="21" xfId="1" applyNumberFormat="1" applyFont="1" applyFill="1" applyBorder="1" applyAlignment="1">
      <alignment horizontal="right" vertical="center"/>
    </xf>
    <xf numFmtId="0" fontId="9" fillId="0" borderId="18" xfId="0" applyFont="1" applyFill="1" applyBorder="1"/>
    <xf numFmtId="0" fontId="23" fillId="0" borderId="2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3" fillId="0" borderId="2" xfId="0" applyFont="1" applyFill="1" applyBorder="1" applyAlignment="1">
      <alignment vertical="center"/>
    </xf>
    <xf numFmtId="0" fontId="30" fillId="0" borderId="19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vertical="center" wrapText="1"/>
    </xf>
    <xf numFmtId="168" fontId="31" fillId="0" borderId="2" xfId="1" applyNumberFormat="1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165" fontId="32" fillId="0" borderId="2" xfId="1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Fill="1" applyAlignment="1">
      <alignment vertical="center"/>
    </xf>
    <xf numFmtId="165" fontId="32" fillId="0" borderId="0" xfId="1" applyNumberFormat="1" applyFont="1" applyFill="1" applyBorder="1" applyAlignment="1">
      <alignment vertical="center"/>
    </xf>
    <xf numFmtId="165" fontId="32" fillId="0" borderId="4" xfId="1" applyNumberFormat="1" applyFont="1" applyFill="1" applyBorder="1" applyAlignment="1">
      <alignment horizontal="center" vertical="center"/>
    </xf>
    <xf numFmtId="165" fontId="32" fillId="0" borderId="0" xfId="1" applyFont="1" applyFill="1" applyBorder="1" applyAlignment="1">
      <alignment vertical="center"/>
    </xf>
    <xf numFmtId="0" fontId="32" fillId="0" borderId="5" xfId="0" applyFont="1" applyFill="1" applyBorder="1" applyAlignment="1">
      <alignment horizontal="center" vertical="center"/>
    </xf>
    <xf numFmtId="165" fontId="32" fillId="0" borderId="3" xfId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165" fontId="32" fillId="0" borderId="5" xfId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19" xfId="0" applyFont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165" fontId="12" fillId="0" borderId="33" xfId="1" applyFont="1" applyFill="1" applyBorder="1" applyAlignment="1">
      <alignment vertical="center"/>
    </xf>
    <xf numFmtId="0" fontId="12" fillId="0" borderId="33" xfId="0" applyFont="1" applyFill="1" applyBorder="1" applyAlignment="1">
      <alignment horizontal="center" vertical="center"/>
    </xf>
    <xf numFmtId="165" fontId="12" fillId="0" borderId="31" xfId="1" applyFont="1" applyFill="1" applyBorder="1" applyAlignment="1">
      <alignment horizontal="center" vertical="center"/>
    </xf>
    <xf numFmtId="165" fontId="12" fillId="0" borderId="32" xfId="1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165" fontId="2" fillId="0" borderId="36" xfId="0" applyNumberFormat="1" applyFont="1" applyFill="1" applyBorder="1" applyAlignment="1">
      <alignment vertical="center"/>
    </xf>
    <xf numFmtId="165" fontId="2" fillId="0" borderId="36" xfId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165" fontId="2" fillId="0" borderId="26" xfId="1" applyFont="1" applyFill="1" applyBorder="1" applyAlignment="1">
      <alignment horizontal="center" vertical="center"/>
    </xf>
    <xf numFmtId="165" fontId="2" fillId="0" borderId="37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0" fontId="5" fillId="0" borderId="20" xfId="0" applyFont="1" applyBorder="1"/>
    <xf numFmtId="0" fontId="12" fillId="0" borderId="19" xfId="0" applyFont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165" fontId="2" fillId="0" borderId="37" xfId="0" applyNumberFormat="1" applyFont="1" applyFill="1" applyBorder="1" applyAlignment="1">
      <alignment horizontal="center" vertical="center"/>
    </xf>
    <xf numFmtId="165" fontId="2" fillId="0" borderId="36" xfId="0" applyNumberFormat="1" applyFont="1" applyFill="1" applyBorder="1" applyAlignment="1">
      <alignment horizontal="center" vertical="center"/>
    </xf>
    <xf numFmtId="165" fontId="2" fillId="0" borderId="37" xfId="1" applyFont="1" applyFill="1" applyBorder="1" applyAlignment="1">
      <alignment vertical="center"/>
    </xf>
    <xf numFmtId="165" fontId="2" fillId="0" borderId="27" xfId="1" applyFont="1" applyFill="1" applyBorder="1" applyAlignment="1">
      <alignment horizontal="center" vertical="center"/>
    </xf>
    <xf numFmtId="165" fontId="2" fillId="0" borderId="29" xfId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quotePrefix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0" borderId="38" xfId="0" quotePrefix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vertical="center" wrapText="1"/>
    </xf>
    <xf numFmtId="0" fontId="27" fillId="2" borderId="29" xfId="0" applyFont="1" applyFill="1" applyBorder="1" applyAlignment="1">
      <alignment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7" fillId="0" borderId="0" xfId="0" applyFont="1" applyFill="1" applyAlignment="1">
      <alignment horizontal="left" vertical="top" wrapText="1"/>
    </xf>
    <xf numFmtId="0" fontId="29" fillId="0" borderId="0" xfId="0" applyFont="1" applyAlignment="1">
      <alignment vertical="center" wrapText="1"/>
    </xf>
    <xf numFmtId="0" fontId="29" fillId="0" borderId="0" xfId="0" applyFont="1" applyFill="1" applyAlignment="1">
      <alignment vertical="center" wrapText="1"/>
    </xf>
    <xf numFmtId="165" fontId="12" fillId="0" borderId="0" xfId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165" fontId="12" fillId="0" borderId="14" xfId="1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168" fontId="31" fillId="0" borderId="14" xfId="1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32" fillId="0" borderId="30" xfId="0" applyFont="1" applyBorder="1" applyAlignment="1">
      <alignment horizontal="center" vertical="center"/>
    </xf>
    <xf numFmtId="168" fontId="35" fillId="0" borderId="14" xfId="1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12" fillId="0" borderId="23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/>
    </xf>
    <xf numFmtId="168" fontId="35" fillId="0" borderId="0" xfId="1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165" fontId="12" fillId="0" borderId="13" xfId="1" applyNumberFormat="1" applyFont="1" applyFill="1" applyBorder="1" applyAlignment="1">
      <alignment horizontal="center" vertical="center" wrapText="1"/>
    </xf>
    <xf numFmtId="166" fontId="12" fillId="0" borderId="12" xfId="1" applyNumberFormat="1" applyFont="1" applyFill="1" applyBorder="1" applyAlignment="1">
      <alignment horizontal="center" vertical="center" wrapText="1"/>
    </xf>
    <xf numFmtId="165" fontId="12" fillId="0" borderId="12" xfId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3" xfId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165" fontId="12" fillId="0" borderId="39" xfId="1" applyFont="1" applyFill="1" applyBorder="1" applyAlignment="1">
      <alignment vertical="center"/>
    </xf>
    <xf numFmtId="165" fontId="12" fillId="0" borderId="15" xfId="1" applyFont="1" applyFill="1" applyBorder="1" applyAlignment="1">
      <alignment horizontal="center" vertical="center"/>
    </xf>
    <xf numFmtId="165" fontId="12" fillId="0" borderId="39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165" fontId="12" fillId="0" borderId="47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65" fontId="12" fillId="0" borderId="40" xfId="1" applyNumberFormat="1" applyFont="1" applyFill="1" applyBorder="1" applyAlignment="1">
      <alignment horizontal="center" vertical="center" wrapText="1"/>
    </xf>
    <xf numFmtId="166" fontId="12" fillId="0" borderId="41" xfId="1" applyNumberFormat="1" applyFont="1" applyFill="1" applyBorder="1" applyAlignment="1">
      <alignment horizontal="center" vertical="center" wrapText="1"/>
    </xf>
    <xf numFmtId="165" fontId="12" fillId="0" borderId="41" xfId="1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 wrapText="1"/>
    </xf>
    <xf numFmtId="165" fontId="12" fillId="0" borderId="40" xfId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165" fontId="12" fillId="0" borderId="43" xfId="1" applyFont="1" applyFill="1" applyBorder="1" applyAlignment="1">
      <alignment vertical="center"/>
    </xf>
    <xf numFmtId="165" fontId="12" fillId="0" borderId="44" xfId="1" applyFont="1" applyFill="1" applyBorder="1" applyAlignment="1">
      <alignment horizontal="center" vertical="center"/>
    </xf>
    <xf numFmtId="165" fontId="12" fillId="0" borderId="43" xfId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65" fontId="12" fillId="0" borderId="48" xfId="1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19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38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36" fillId="0" borderId="0" xfId="0" applyFont="1" applyFill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" fontId="20" fillId="3" borderId="23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40" fillId="5" borderId="28" xfId="0" applyFont="1" applyFill="1" applyBorder="1" applyAlignment="1">
      <alignment horizontal="center" vertical="center" wrapText="1"/>
    </xf>
    <xf numFmtId="0" fontId="40" fillId="5" borderId="37" xfId="0" applyFont="1" applyFill="1" applyBorder="1" applyAlignment="1">
      <alignment horizontal="center" vertical="center" wrapText="1"/>
    </xf>
    <xf numFmtId="0" fontId="40" fillId="5" borderId="49" xfId="0" applyFont="1" applyFill="1" applyBorder="1" applyAlignment="1">
      <alignment horizontal="center" vertical="center" wrapText="1"/>
    </xf>
    <xf numFmtId="0" fontId="2" fillId="2" borderId="37" xfId="0" quotePrefix="1" applyFont="1" applyFill="1" applyBorder="1" applyAlignment="1">
      <alignment horizontal="center" vertical="center" wrapText="1"/>
    </xf>
    <xf numFmtId="0" fontId="2" fillId="2" borderId="36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/>
    </xf>
    <xf numFmtId="0" fontId="2" fillId="0" borderId="36" xfId="0" quotePrefix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36" fillId="0" borderId="45" xfId="0" applyFont="1" applyFill="1" applyBorder="1" applyAlignment="1">
      <alignment horizontal="left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37" xfId="0" applyFont="1" applyFill="1" applyBorder="1" applyAlignment="1">
      <alignment horizontal="center" vertical="center" wrapText="1"/>
    </xf>
    <xf numFmtId="0" fontId="26" fillId="6" borderId="49" xfId="0" applyFont="1" applyFill="1" applyBorder="1" applyAlignment="1">
      <alignment horizontal="center" vertical="center" wrapText="1"/>
    </xf>
    <xf numFmtId="1" fontId="20" fillId="4" borderId="23" xfId="0" applyNumberFormat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8" fillId="0" borderId="4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67" fontId="9" fillId="7" borderId="16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157162</xdr:rowOff>
    </xdr:from>
    <xdr:to>
      <xdr:col>1</xdr:col>
      <xdr:colOff>2124075</xdr:colOff>
      <xdr:row>1</xdr:row>
      <xdr:rowOff>485774</xdr:rowOff>
    </xdr:to>
    <xdr:pic>
      <xdr:nvPicPr>
        <xdr:cNvPr id="9851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57162"/>
          <a:ext cx="2100263" cy="852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4</xdr:row>
      <xdr:rowOff>238125</xdr:rowOff>
    </xdr:from>
    <xdr:to>
      <xdr:col>17</xdr:col>
      <xdr:colOff>333375</xdr:colOff>
      <xdr:row>5</xdr:row>
      <xdr:rowOff>1076325</xdr:rowOff>
    </xdr:to>
    <xdr:sp macro="" textlink="">
      <xdr:nvSpPr>
        <xdr:cNvPr id="9852" name="Right Brace 2"/>
        <xdr:cNvSpPr>
          <a:spLocks/>
        </xdr:cNvSpPr>
      </xdr:nvSpPr>
      <xdr:spPr bwMode="auto">
        <a:xfrm>
          <a:off x="6553200" y="3971925"/>
          <a:ext cx="142875" cy="1419225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4</xdr:row>
      <xdr:rowOff>247650</xdr:rowOff>
    </xdr:from>
    <xdr:to>
      <xdr:col>19</xdr:col>
      <xdr:colOff>361950</xdr:colOff>
      <xdr:row>5</xdr:row>
      <xdr:rowOff>1085850</xdr:rowOff>
    </xdr:to>
    <xdr:sp macro="" textlink="">
      <xdr:nvSpPr>
        <xdr:cNvPr id="9853" name="Right Brace 3"/>
        <xdr:cNvSpPr>
          <a:spLocks/>
        </xdr:cNvSpPr>
      </xdr:nvSpPr>
      <xdr:spPr bwMode="auto">
        <a:xfrm>
          <a:off x="9477375" y="3981450"/>
          <a:ext cx="142875" cy="140970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161925</xdr:colOff>
      <xdr:row>4</xdr:row>
      <xdr:rowOff>257175</xdr:rowOff>
    </xdr:from>
    <xdr:to>
      <xdr:col>21</xdr:col>
      <xdr:colOff>304800</xdr:colOff>
      <xdr:row>5</xdr:row>
      <xdr:rowOff>1095375</xdr:rowOff>
    </xdr:to>
    <xdr:sp macro="" textlink="">
      <xdr:nvSpPr>
        <xdr:cNvPr id="9854" name="Right Brace 4"/>
        <xdr:cNvSpPr>
          <a:spLocks/>
        </xdr:cNvSpPr>
      </xdr:nvSpPr>
      <xdr:spPr bwMode="auto">
        <a:xfrm>
          <a:off x="12315825" y="3990975"/>
          <a:ext cx="142875" cy="1400175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123825</xdr:colOff>
      <xdr:row>4</xdr:row>
      <xdr:rowOff>219075</xdr:rowOff>
    </xdr:from>
    <xdr:to>
      <xdr:col>23</xdr:col>
      <xdr:colOff>266700</xdr:colOff>
      <xdr:row>5</xdr:row>
      <xdr:rowOff>1057275</xdr:rowOff>
    </xdr:to>
    <xdr:sp macro="" textlink="">
      <xdr:nvSpPr>
        <xdr:cNvPr id="9855" name="Right Brace 5"/>
        <xdr:cNvSpPr>
          <a:spLocks/>
        </xdr:cNvSpPr>
      </xdr:nvSpPr>
      <xdr:spPr bwMode="auto">
        <a:xfrm>
          <a:off x="15173325" y="3952875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123825</xdr:colOff>
      <xdr:row>4</xdr:row>
      <xdr:rowOff>219075</xdr:rowOff>
    </xdr:from>
    <xdr:to>
      <xdr:col>25</xdr:col>
      <xdr:colOff>266700</xdr:colOff>
      <xdr:row>5</xdr:row>
      <xdr:rowOff>1057275</xdr:rowOff>
    </xdr:to>
    <xdr:sp macro="" textlink="">
      <xdr:nvSpPr>
        <xdr:cNvPr id="8" name="Right Brace 5"/>
        <xdr:cNvSpPr>
          <a:spLocks/>
        </xdr:cNvSpPr>
      </xdr:nvSpPr>
      <xdr:spPr bwMode="auto">
        <a:xfrm>
          <a:off x="10029825" y="3886200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157162</xdr:rowOff>
    </xdr:from>
    <xdr:to>
      <xdr:col>1</xdr:col>
      <xdr:colOff>2124075</xdr:colOff>
      <xdr:row>1</xdr:row>
      <xdr:rowOff>485774</xdr:rowOff>
    </xdr:to>
    <xdr:pic>
      <xdr:nvPicPr>
        <xdr:cNvPr id="2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7237" y="157162"/>
          <a:ext cx="2100263" cy="852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4</xdr:row>
      <xdr:rowOff>0</xdr:rowOff>
    </xdr:from>
    <xdr:to>
      <xdr:col>17</xdr:col>
      <xdr:colOff>333375</xdr:colOff>
      <xdr:row>4</xdr:row>
      <xdr:rowOff>0</xdr:rowOff>
    </xdr:to>
    <xdr:sp macro="" textlink="">
      <xdr:nvSpPr>
        <xdr:cNvPr id="3" name="Right Brace 2"/>
        <xdr:cNvSpPr>
          <a:spLocks/>
        </xdr:cNvSpPr>
      </xdr:nvSpPr>
      <xdr:spPr bwMode="auto">
        <a:xfrm>
          <a:off x="6353175" y="4552950"/>
          <a:ext cx="0" cy="1419225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4</xdr:row>
      <xdr:rowOff>0</xdr:rowOff>
    </xdr:from>
    <xdr:to>
      <xdr:col>19</xdr:col>
      <xdr:colOff>361950</xdr:colOff>
      <xdr:row>4</xdr:row>
      <xdr:rowOff>0</xdr:rowOff>
    </xdr:to>
    <xdr:sp macro="" textlink="">
      <xdr:nvSpPr>
        <xdr:cNvPr id="4" name="Right Brace 3"/>
        <xdr:cNvSpPr>
          <a:spLocks/>
        </xdr:cNvSpPr>
      </xdr:nvSpPr>
      <xdr:spPr bwMode="auto">
        <a:xfrm>
          <a:off x="6353175" y="4562475"/>
          <a:ext cx="0" cy="140970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161925</xdr:colOff>
      <xdr:row>4</xdr:row>
      <xdr:rowOff>0</xdr:rowOff>
    </xdr:from>
    <xdr:to>
      <xdr:col>21</xdr:col>
      <xdr:colOff>304800</xdr:colOff>
      <xdr:row>4</xdr:row>
      <xdr:rowOff>0</xdr:rowOff>
    </xdr:to>
    <xdr:sp macro="" textlink="">
      <xdr:nvSpPr>
        <xdr:cNvPr id="5" name="Right Brace 4"/>
        <xdr:cNvSpPr>
          <a:spLocks/>
        </xdr:cNvSpPr>
      </xdr:nvSpPr>
      <xdr:spPr bwMode="auto">
        <a:xfrm>
          <a:off x="7162800" y="4572000"/>
          <a:ext cx="142875" cy="1400175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123825</xdr:colOff>
      <xdr:row>4</xdr:row>
      <xdr:rowOff>0</xdr:rowOff>
    </xdr:from>
    <xdr:to>
      <xdr:col>23</xdr:col>
      <xdr:colOff>266700</xdr:colOff>
      <xdr:row>4</xdr:row>
      <xdr:rowOff>0</xdr:rowOff>
    </xdr:to>
    <xdr:sp macro="" textlink="">
      <xdr:nvSpPr>
        <xdr:cNvPr id="6" name="Right Brace 5"/>
        <xdr:cNvSpPr>
          <a:spLocks/>
        </xdr:cNvSpPr>
      </xdr:nvSpPr>
      <xdr:spPr bwMode="auto">
        <a:xfrm>
          <a:off x="10020300" y="4533900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6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7" name="Picture 2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tabSelected="1" topLeftCell="B40" zoomScale="50" zoomScaleNormal="50" zoomScaleSheetLayoutView="30" zoomScalePageLayoutView="40" workbookViewId="0">
      <selection activeCell="X24" sqref="X24"/>
    </sheetView>
  </sheetViews>
  <sheetFormatPr defaultColWidth="8.88671875" defaultRowHeight="17.399999999999999" x14ac:dyDescent="0.25"/>
  <cols>
    <col min="1" max="1" width="11" style="122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6" hidden="1" customWidth="1"/>
    <col min="20" max="20" width="33.6640625" style="1" hidden="1" customWidth="1"/>
    <col min="21" max="21" width="9.6640625" style="117" customWidth="1"/>
    <col min="22" max="22" width="33.6640625" style="135" customWidth="1"/>
    <col min="23" max="23" width="9.6640625" style="117" customWidth="1"/>
    <col min="24" max="24" width="33.6640625" style="135" customWidth="1"/>
    <col min="25" max="25" width="9.6640625" style="117" customWidth="1"/>
    <col min="26" max="26" width="36.44140625" style="117" customWidth="1"/>
    <col min="27" max="27" width="9.33203125" style="117" customWidth="1"/>
    <col min="28" max="28" width="62.6640625" style="1" customWidth="1"/>
    <col min="29" max="31" width="8.88671875" style="1"/>
    <col min="32" max="32" width="49.5546875" style="1" customWidth="1"/>
    <col min="33" max="16384" width="8.88671875" style="1"/>
  </cols>
  <sheetData>
    <row r="1" spans="1:28" ht="41.25" customHeight="1" x14ac:dyDescent="0.25">
      <c r="A1" s="121"/>
    </row>
    <row r="2" spans="1:28" ht="46.5" customHeight="1" thickBot="1" x14ac:dyDescent="0.55000000000000004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8" ht="63.75" customHeight="1" thickBot="1" x14ac:dyDescent="0.3">
      <c r="A3" s="123"/>
      <c r="B3" s="293" t="s">
        <v>145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5"/>
    </row>
    <row r="4" spans="1:28" s="146" customFormat="1" ht="137.25" customHeight="1" thickBot="1" x14ac:dyDescent="0.3">
      <c r="A4" s="125"/>
      <c r="B4" s="197" t="s">
        <v>1</v>
      </c>
      <c r="C4" s="296" t="s">
        <v>6</v>
      </c>
      <c r="D4" s="297"/>
      <c r="E4" s="189" t="s">
        <v>27</v>
      </c>
      <c r="F4" s="190"/>
      <c r="G4" s="189" t="s">
        <v>7</v>
      </c>
      <c r="H4" s="191"/>
      <c r="I4" s="192" t="s">
        <v>28</v>
      </c>
      <c r="J4" s="193"/>
      <c r="K4" s="191" t="s">
        <v>23</v>
      </c>
      <c r="L4" s="193"/>
      <c r="M4" s="191" t="s">
        <v>25</v>
      </c>
      <c r="N4" s="193"/>
      <c r="O4" s="191" t="s">
        <v>33</v>
      </c>
      <c r="P4" s="193"/>
      <c r="Q4" s="155" t="s">
        <v>30</v>
      </c>
      <c r="R4" s="155" t="s">
        <v>87</v>
      </c>
      <c r="S4" s="194"/>
      <c r="T4" s="155" t="s">
        <v>88</v>
      </c>
      <c r="U4" s="194"/>
      <c r="V4" s="155" t="s">
        <v>140</v>
      </c>
      <c r="W4" s="194"/>
      <c r="X4" s="155" t="s">
        <v>138</v>
      </c>
      <c r="Y4" s="194"/>
      <c r="Z4" s="155" t="s">
        <v>142</v>
      </c>
      <c r="AA4" s="194"/>
      <c r="AB4" s="195" t="s">
        <v>45</v>
      </c>
    </row>
    <row r="5" spans="1:28" s="5" customFormat="1" ht="67.5" customHeight="1" x14ac:dyDescent="0.25">
      <c r="A5" s="124"/>
      <c r="B5" s="96" t="s">
        <v>75</v>
      </c>
      <c r="C5" s="94">
        <v>32480</v>
      </c>
      <c r="D5" s="23" t="s">
        <v>0</v>
      </c>
      <c r="E5" s="24">
        <v>56260</v>
      </c>
      <c r="F5" s="25" t="s">
        <v>0</v>
      </c>
      <c r="G5" s="26">
        <v>56260</v>
      </c>
      <c r="H5" s="25" t="s">
        <v>0</v>
      </c>
      <c r="I5" s="24">
        <v>56260</v>
      </c>
      <c r="J5" s="27" t="s">
        <v>0</v>
      </c>
      <c r="K5" s="28">
        <v>59073</v>
      </c>
      <c r="L5" s="27" t="s">
        <v>0</v>
      </c>
      <c r="M5" s="28">
        <v>69701</v>
      </c>
      <c r="N5" s="27" t="s">
        <v>0</v>
      </c>
      <c r="O5" s="28">
        <v>72031.5</v>
      </c>
      <c r="P5" s="27" t="s">
        <v>0</v>
      </c>
      <c r="Q5" s="59">
        <v>82459</v>
      </c>
      <c r="R5" s="300">
        <v>174672</v>
      </c>
      <c r="S5" s="301" t="s">
        <v>0</v>
      </c>
      <c r="T5" s="300">
        <v>174672</v>
      </c>
      <c r="U5" s="301" t="s">
        <v>0</v>
      </c>
      <c r="V5" s="300">
        <v>190672</v>
      </c>
      <c r="W5" s="301" t="s">
        <v>0</v>
      </c>
      <c r="X5" s="300">
        <v>190672</v>
      </c>
      <c r="Y5" s="301" t="s">
        <v>0</v>
      </c>
      <c r="Z5" s="300">
        <v>179816</v>
      </c>
      <c r="AA5" s="301" t="s">
        <v>0</v>
      </c>
      <c r="AB5" s="302"/>
    </row>
    <row r="6" spans="1:28" s="17" customFormat="1" ht="63" customHeight="1" x14ac:dyDescent="0.25">
      <c r="A6" s="125"/>
      <c r="B6" s="97" t="s">
        <v>95</v>
      </c>
      <c r="C6" s="95" t="s">
        <v>5</v>
      </c>
      <c r="D6" s="32" t="s">
        <v>0</v>
      </c>
      <c r="E6" s="82">
        <v>24001</v>
      </c>
      <c r="F6" s="33" t="s">
        <v>0</v>
      </c>
      <c r="G6" s="82">
        <v>20000</v>
      </c>
      <c r="H6" s="33" t="s">
        <v>0</v>
      </c>
      <c r="I6" s="82">
        <v>24001</v>
      </c>
      <c r="J6" s="34" t="s">
        <v>0</v>
      </c>
      <c r="K6" s="35">
        <v>24001</v>
      </c>
      <c r="L6" s="34" t="s">
        <v>0</v>
      </c>
      <c r="M6" s="35">
        <v>24001</v>
      </c>
      <c r="N6" s="34" t="s">
        <v>0</v>
      </c>
      <c r="O6" s="35">
        <v>21527</v>
      </c>
      <c r="P6" s="34" t="s">
        <v>0</v>
      </c>
      <c r="Q6" s="60">
        <v>21527</v>
      </c>
      <c r="R6" s="300"/>
      <c r="S6" s="301"/>
      <c r="T6" s="300"/>
      <c r="U6" s="301"/>
      <c r="V6" s="300"/>
      <c r="W6" s="301"/>
      <c r="X6" s="300"/>
      <c r="Y6" s="301"/>
      <c r="Z6" s="300"/>
      <c r="AA6" s="301"/>
      <c r="AB6" s="302"/>
    </row>
    <row r="7" spans="1:28" s="206" customFormat="1" ht="54" customHeight="1" x14ac:dyDescent="0.25">
      <c r="A7" s="273"/>
      <c r="B7" s="97" t="s">
        <v>120</v>
      </c>
      <c r="C7" s="95">
        <v>567.86</v>
      </c>
      <c r="D7" s="32" t="s">
        <v>0</v>
      </c>
      <c r="E7" s="280">
        <v>0</v>
      </c>
      <c r="F7" s="33" t="s">
        <v>0</v>
      </c>
      <c r="G7" s="281" t="s">
        <v>5</v>
      </c>
      <c r="H7" s="33" t="s">
        <v>0</v>
      </c>
      <c r="I7" s="280">
        <v>0</v>
      </c>
      <c r="J7" s="34" t="s">
        <v>0</v>
      </c>
      <c r="K7" s="282">
        <v>0</v>
      </c>
      <c r="L7" s="34" t="s">
        <v>0</v>
      </c>
      <c r="M7" s="282">
        <v>0</v>
      </c>
      <c r="N7" s="34" t="s">
        <v>0</v>
      </c>
      <c r="O7" s="35">
        <v>20000</v>
      </c>
      <c r="P7" s="34" t="s">
        <v>0</v>
      </c>
      <c r="Q7" s="60">
        <v>10000</v>
      </c>
      <c r="R7" s="276">
        <v>17500</v>
      </c>
      <c r="S7" s="54" t="s">
        <v>0</v>
      </c>
      <c r="T7" s="276">
        <v>17500</v>
      </c>
      <c r="U7" s="54" t="s">
        <v>0</v>
      </c>
      <c r="V7" s="276">
        <v>22500</v>
      </c>
      <c r="W7" s="54" t="s">
        <v>0</v>
      </c>
      <c r="X7" s="276">
        <v>22500</v>
      </c>
      <c r="Y7" s="54" t="s">
        <v>0</v>
      </c>
      <c r="Z7" s="286">
        <v>22500</v>
      </c>
      <c r="AA7" s="54" t="s">
        <v>0</v>
      </c>
      <c r="AB7" s="289" t="s">
        <v>97</v>
      </c>
    </row>
    <row r="8" spans="1:28" s="5" customFormat="1" ht="54" customHeight="1" x14ac:dyDescent="0.25">
      <c r="A8" s="124"/>
      <c r="B8" s="96" t="s">
        <v>22</v>
      </c>
      <c r="C8" s="94">
        <v>921.69</v>
      </c>
      <c r="D8" s="23" t="s">
        <v>0</v>
      </c>
      <c r="E8" s="24">
        <v>1000</v>
      </c>
      <c r="F8" s="25" t="s">
        <v>0</v>
      </c>
      <c r="G8" s="47">
        <v>1000</v>
      </c>
      <c r="H8" s="25" t="s">
        <v>0</v>
      </c>
      <c r="I8" s="24">
        <v>2500</v>
      </c>
      <c r="J8" s="27" t="s">
        <v>0</v>
      </c>
      <c r="K8" s="81">
        <v>1000</v>
      </c>
      <c r="L8" s="27" t="s">
        <v>0</v>
      </c>
      <c r="M8" s="81">
        <v>1000</v>
      </c>
      <c r="N8" s="27" t="s">
        <v>0</v>
      </c>
      <c r="O8" s="81">
        <v>1000</v>
      </c>
      <c r="P8" s="27" t="s">
        <v>0</v>
      </c>
      <c r="Q8" s="83">
        <v>1000</v>
      </c>
      <c r="R8" s="199">
        <v>500</v>
      </c>
      <c r="S8" s="200" t="s">
        <v>0</v>
      </c>
      <c r="T8" s="199">
        <v>500</v>
      </c>
      <c r="U8" s="200" t="s">
        <v>0</v>
      </c>
      <c r="V8" s="199">
        <v>200</v>
      </c>
      <c r="W8" s="200" t="s">
        <v>0</v>
      </c>
      <c r="X8" s="199">
        <v>200</v>
      </c>
      <c r="Y8" s="200" t="s">
        <v>0</v>
      </c>
      <c r="Z8" s="286">
        <v>0</v>
      </c>
      <c r="AA8" s="287" t="s">
        <v>0</v>
      </c>
      <c r="AB8" s="147"/>
    </row>
    <row r="9" spans="1:28" s="144" customFormat="1" ht="55.5" customHeight="1" thickBot="1" x14ac:dyDescent="0.3">
      <c r="A9" s="136"/>
      <c r="B9" s="96" t="s">
        <v>76</v>
      </c>
      <c r="C9" s="137"/>
      <c r="D9" s="138"/>
      <c r="E9" s="139"/>
      <c r="F9" s="140"/>
      <c r="G9" s="141"/>
      <c r="H9" s="140"/>
      <c r="I9" s="139"/>
      <c r="J9" s="142"/>
      <c r="K9" s="143"/>
      <c r="L9" s="142"/>
      <c r="M9" s="143"/>
      <c r="N9" s="142"/>
      <c r="O9" s="143"/>
      <c r="P9" s="142"/>
      <c r="Q9" s="134"/>
      <c r="R9" s="199">
        <v>0</v>
      </c>
      <c r="S9" s="200" t="s">
        <v>0</v>
      </c>
      <c r="T9" s="199">
        <v>0</v>
      </c>
      <c r="U9" s="200" t="s">
        <v>0</v>
      </c>
      <c r="V9" s="199">
        <v>0</v>
      </c>
      <c r="W9" s="200" t="s">
        <v>0</v>
      </c>
      <c r="X9" s="199">
        <v>0</v>
      </c>
      <c r="Y9" s="200" t="s">
        <v>0</v>
      </c>
      <c r="Z9" s="286">
        <v>0</v>
      </c>
      <c r="AA9" s="287" t="s">
        <v>0</v>
      </c>
      <c r="AB9" s="181"/>
    </row>
    <row r="10" spans="1:28" ht="31.5" customHeight="1" thickBot="1" x14ac:dyDescent="0.3">
      <c r="A10" s="124"/>
      <c r="B10" s="182" t="s">
        <v>2</v>
      </c>
      <c r="C10" s="183">
        <f>SUM(C5:C8)</f>
        <v>33969.550000000003</v>
      </c>
      <c r="D10" s="184" t="s">
        <v>0</v>
      </c>
      <c r="E10" s="185">
        <f>SUM(E5:E9)</f>
        <v>81261</v>
      </c>
      <c r="F10" s="174" t="s">
        <v>0</v>
      </c>
      <c r="G10" s="175">
        <f>SUM(G5:G8)</f>
        <v>77260</v>
      </c>
      <c r="H10" s="174" t="s">
        <v>0</v>
      </c>
      <c r="I10" s="185">
        <f>SUM(I5:I9)</f>
        <v>82761</v>
      </c>
      <c r="J10" s="177" t="s">
        <v>0</v>
      </c>
      <c r="K10" s="186">
        <f>SUM(K5:K9)</f>
        <v>84074</v>
      </c>
      <c r="L10" s="177" t="s">
        <v>0</v>
      </c>
      <c r="M10" s="186">
        <f>SUM(M5:M9)</f>
        <v>94702</v>
      </c>
      <c r="N10" s="177" t="s">
        <v>0</v>
      </c>
      <c r="O10" s="186">
        <f>SUM(O5:O8)</f>
        <v>114558.5</v>
      </c>
      <c r="P10" s="177" t="s">
        <v>0</v>
      </c>
      <c r="Q10" s="187">
        <f>SUM(Q5:Q9)</f>
        <v>114986</v>
      </c>
      <c r="R10" s="187">
        <f>SUM(R5:R9)</f>
        <v>192672</v>
      </c>
      <c r="S10" s="188" t="s">
        <v>0</v>
      </c>
      <c r="T10" s="187">
        <f>SUM(T5:T9)</f>
        <v>192672</v>
      </c>
      <c r="U10" s="188" t="s">
        <v>0</v>
      </c>
      <c r="V10" s="187">
        <f>SUM(V5:V9)</f>
        <v>213372</v>
      </c>
      <c r="W10" s="188" t="s">
        <v>0</v>
      </c>
      <c r="X10" s="187">
        <f>SUM(X5:X9)</f>
        <v>213372</v>
      </c>
      <c r="Y10" s="188" t="s">
        <v>0</v>
      </c>
      <c r="Z10" s="187">
        <f>SUM(Z5:Z9)</f>
        <v>202316</v>
      </c>
      <c r="AA10" s="188" t="s">
        <v>0</v>
      </c>
      <c r="AB10" s="180"/>
    </row>
    <row r="11" spans="1:28" ht="63" customHeight="1" thickBot="1" x14ac:dyDescent="0.4">
      <c r="A11" s="124"/>
      <c r="B11" s="91"/>
      <c r="C11" s="41"/>
      <c r="D11" s="41"/>
      <c r="E11" s="42"/>
      <c r="F11" s="43"/>
      <c r="G11" s="43"/>
      <c r="H11" s="43"/>
      <c r="I11" s="44"/>
      <c r="J11" s="43"/>
      <c r="K11" s="19"/>
      <c r="L11" s="20"/>
      <c r="M11" s="19"/>
      <c r="N11" s="20"/>
      <c r="O11" s="29"/>
      <c r="P11" s="20"/>
      <c r="Q11" s="29"/>
    </row>
    <row r="12" spans="1:28" s="10" customFormat="1" ht="145.5" customHeight="1" thickBot="1" x14ac:dyDescent="0.3">
      <c r="A12" s="126"/>
      <c r="B12" s="198" t="s">
        <v>3</v>
      </c>
      <c r="C12" s="298" t="s">
        <v>6</v>
      </c>
      <c r="D12" s="299"/>
      <c r="E12" s="148" t="s">
        <v>27</v>
      </c>
      <c r="F12" s="149"/>
      <c r="G12" s="148" t="s">
        <v>7</v>
      </c>
      <c r="H12" s="150"/>
      <c r="I12" s="151" t="s">
        <v>28</v>
      </c>
      <c r="J12" s="152"/>
      <c r="K12" s="150" t="s">
        <v>23</v>
      </c>
      <c r="L12" s="153"/>
      <c r="M12" s="150" t="s">
        <v>26</v>
      </c>
      <c r="N12" s="153"/>
      <c r="O12" s="150" t="s">
        <v>32</v>
      </c>
      <c r="P12" s="153"/>
      <c r="Q12" s="154" t="s">
        <v>30</v>
      </c>
      <c r="R12" s="155" t="s">
        <v>87</v>
      </c>
      <c r="S12" s="156"/>
      <c r="T12" s="208" t="s">
        <v>88</v>
      </c>
      <c r="U12" s="213"/>
      <c r="V12" s="155" t="s">
        <v>141</v>
      </c>
      <c r="W12" s="213"/>
      <c r="X12" s="155" t="s">
        <v>139</v>
      </c>
      <c r="Y12" s="213"/>
      <c r="Z12" s="155" t="s">
        <v>142</v>
      </c>
      <c r="AA12" s="213"/>
      <c r="AB12" s="196" t="s">
        <v>38</v>
      </c>
    </row>
    <row r="13" spans="1:28" s="8" customFormat="1" ht="45.75" customHeight="1" x14ac:dyDescent="0.25">
      <c r="A13" s="127" t="s">
        <v>35</v>
      </c>
      <c r="B13" s="120" t="s">
        <v>55</v>
      </c>
      <c r="C13" s="63"/>
      <c r="D13" s="32"/>
      <c r="E13" s="24"/>
      <c r="F13" s="33"/>
      <c r="G13" s="64"/>
      <c r="H13" s="33"/>
      <c r="I13" s="64"/>
      <c r="J13" s="34"/>
      <c r="K13" s="48"/>
      <c r="L13" s="34"/>
      <c r="M13" s="48"/>
      <c r="N13" s="34"/>
      <c r="O13" s="48"/>
      <c r="P13" s="34"/>
      <c r="Q13" s="105"/>
      <c r="R13" s="199"/>
      <c r="S13" s="34"/>
      <c r="T13" s="209"/>
      <c r="U13" s="214"/>
      <c r="V13" s="209"/>
      <c r="W13" s="214"/>
      <c r="X13" s="207"/>
      <c r="Y13" s="214"/>
      <c r="Z13" s="214"/>
      <c r="AA13" s="214"/>
      <c r="AB13" s="109"/>
    </row>
    <row r="14" spans="1:28" s="17" customFormat="1" ht="41.25" customHeight="1" x14ac:dyDescent="0.25">
      <c r="A14" s="125" t="s">
        <v>61</v>
      </c>
      <c r="B14" s="30" t="s">
        <v>46</v>
      </c>
      <c r="C14" s="63">
        <v>9626.76</v>
      </c>
      <c r="D14" s="32" t="s">
        <v>0</v>
      </c>
      <c r="E14" s="24">
        <v>21648.38</v>
      </c>
      <c r="F14" s="33" t="s">
        <v>0</v>
      </c>
      <c r="G14" s="64">
        <v>11648.38</v>
      </c>
      <c r="H14" s="33" t="s">
        <v>0</v>
      </c>
      <c r="I14" s="64">
        <v>21648.38</v>
      </c>
      <c r="J14" s="34" t="s">
        <v>0</v>
      </c>
      <c r="K14" s="48">
        <v>25000</v>
      </c>
      <c r="L14" s="34" t="s">
        <v>0</v>
      </c>
      <c r="M14" s="48">
        <v>45000</v>
      </c>
      <c r="N14" s="34" t="s">
        <v>0</v>
      </c>
      <c r="O14" s="48">
        <v>45000</v>
      </c>
      <c r="P14" s="34" t="s">
        <v>0</v>
      </c>
      <c r="Q14" s="105">
        <v>45000</v>
      </c>
      <c r="R14" s="199">
        <v>12500</v>
      </c>
      <c r="S14" s="34" t="s">
        <v>0</v>
      </c>
      <c r="T14" s="209">
        <v>12500</v>
      </c>
      <c r="U14" s="214" t="s">
        <v>0</v>
      </c>
      <c r="V14" s="209">
        <v>12500</v>
      </c>
      <c r="W14" s="214" t="s">
        <v>0</v>
      </c>
      <c r="X14" s="207">
        <v>12500</v>
      </c>
      <c r="Y14" s="214" t="s">
        <v>0</v>
      </c>
      <c r="Z14" s="207">
        <v>12624</v>
      </c>
      <c r="AA14" s="214" t="s">
        <v>0</v>
      </c>
      <c r="AB14" s="109"/>
    </row>
    <row r="15" spans="1:28" s="17" customFormat="1" ht="33.6" customHeight="1" x14ac:dyDescent="0.25">
      <c r="A15" s="125" t="s">
        <v>62</v>
      </c>
      <c r="B15" s="30" t="s">
        <v>60</v>
      </c>
      <c r="C15" s="63"/>
      <c r="D15" s="32"/>
      <c r="E15" s="24"/>
      <c r="F15" s="34"/>
      <c r="G15" s="64"/>
      <c r="H15" s="34"/>
      <c r="I15" s="64"/>
      <c r="J15" s="34"/>
      <c r="K15" s="48"/>
      <c r="L15" s="34"/>
      <c r="M15" s="48"/>
      <c r="N15" s="34"/>
      <c r="O15" s="48"/>
      <c r="P15" s="34"/>
      <c r="Q15" s="105"/>
      <c r="R15" s="199">
        <v>2500</v>
      </c>
      <c r="S15" s="34" t="s">
        <v>0</v>
      </c>
      <c r="T15" s="209">
        <v>2500</v>
      </c>
      <c r="U15" s="214" t="s">
        <v>0</v>
      </c>
      <c r="V15" s="209">
        <v>2500</v>
      </c>
      <c r="W15" s="214" t="s">
        <v>0</v>
      </c>
      <c r="X15" s="207">
        <v>2500</v>
      </c>
      <c r="Y15" s="214" t="s">
        <v>0</v>
      </c>
      <c r="Z15" s="207">
        <v>800</v>
      </c>
      <c r="AA15" s="214" t="s">
        <v>0</v>
      </c>
      <c r="AB15" s="288" t="s">
        <v>129</v>
      </c>
    </row>
    <row r="16" spans="1:28" s="17" customFormat="1" ht="36.6" customHeight="1" x14ac:dyDescent="0.25">
      <c r="A16" s="125" t="s">
        <v>63</v>
      </c>
      <c r="B16" s="30" t="s">
        <v>47</v>
      </c>
      <c r="C16" s="63"/>
      <c r="D16" s="32"/>
      <c r="E16" s="24"/>
      <c r="F16" s="34"/>
      <c r="G16" s="64"/>
      <c r="H16" s="34"/>
      <c r="I16" s="64"/>
      <c r="J16" s="34"/>
      <c r="K16" s="48"/>
      <c r="L16" s="34"/>
      <c r="M16" s="48"/>
      <c r="N16" s="34"/>
      <c r="O16" s="48"/>
      <c r="P16" s="34"/>
      <c r="Q16" s="105"/>
      <c r="R16" s="199">
        <v>7200</v>
      </c>
      <c r="S16" s="34" t="s">
        <v>0</v>
      </c>
      <c r="T16" s="209">
        <v>7200</v>
      </c>
      <c r="U16" s="214" t="s">
        <v>0</v>
      </c>
      <c r="V16" s="209">
        <v>5950.5</v>
      </c>
      <c r="W16" s="214" t="s">
        <v>0</v>
      </c>
      <c r="X16" s="207">
        <v>7200</v>
      </c>
      <c r="Y16" s="214" t="s">
        <v>0</v>
      </c>
      <c r="Z16" s="207">
        <v>8665</v>
      </c>
      <c r="AA16" s="214" t="s">
        <v>0</v>
      </c>
      <c r="AB16" s="109"/>
    </row>
    <row r="17" spans="1:28" s="17" customFormat="1" ht="36.6" customHeight="1" x14ac:dyDescent="0.25">
      <c r="A17" s="125" t="s">
        <v>64</v>
      </c>
      <c r="B17" s="30" t="s">
        <v>134</v>
      </c>
      <c r="C17" s="63"/>
      <c r="D17" s="32"/>
      <c r="E17" s="24"/>
      <c r="F17" s="34"/>
      <c r="G17" s="64"/>
      <c r="H17" s="34"/>
      <c r="I17" s="64"/>
      <c r="J17" s="34"/>
      <c r="K17" s="48"/>
      <c r="L17" s="34"/>
      <c r="M17" s="48"/>
      <c r="N17" s="34"/>
      <c r="O17" s="48"/>
      <c r="P17" s="34"/>
      <c r="Q17" s="105"/>
      <c r="R17" s="290"/>
      <c r="S17" s="34"/>
      <c r="T17" s="209"/>
      <c r="U17" s="214" t="s">
        <v>0</v>
      </c>
      <c r="V17" s="209">
        <v>0</v>
      </c>
      <c r="W17" s="214" t="s">
        <v>0</v>
      </c>
      <c r="X17" s="207">
        <v>0</v>
      </c>
      <c r="Y17" s="214" t="s">
        <v>0</v>
      </c>
      <c r="Z17" s="207">
        <v>1200</v>
      </c>
      <c r="AA17" s="214" t="s">
        <v>0</v>
      </c>
      <c r="AB17" s="109"/>
    </row>
    <row r="18" spans="1:28" s="111" customFormat="1" ht="36.6" customHeight="1" x14ac:dyDescent="0.25">
      <c r="A18" s="125" t="s">
        <v>131</v>
      </c>
      <c r="B18" s="30" t="s">
        <v>124</v>
      </c>
      <c r="C18" s="63"/>
      <c r="D18" s="32"/>
      <c r="E18" s="24"/>
      <c r="F18" s="34"/>
      <c r="G18" s="24"/>
      <c r="H18" s="34"/>
      <c r="I18" s="24"/>
      <c r="J18" s="34"/>
      <c r="K18" s="35"/>
      <c r="L18" s="34"/>
      <c r="M18" s="35"/>
      <c r="N18" s="34"/>
      <c r="O18" s="35"/>
      <c r="P18" s="34"/>
      <c r="Q18" s="106"/>
      <c r="R18" s="275"/>
      <c r="S18" s="34"/>
      <c r="T18" s="209"/>
      <c r="U18" s="214" t="s">
        <v>0</v>
      </c>
      <c r="V18" s="209">
        <v>500</v>
      </c>
      <c r="W18" s="214" t="s">
        <v>0</v>
      </c>
      <c r="X18" s="207">
        <v>500</v>
      </c>
      <c r="Y18" s="214" t="s">
        <v>0</v>
      </c>
      <c r="Z18" s="207">
        <v>635</v>
      </c>
      <c r="AA18" s="214" t="s">
        <v>0</v>
      </c>
      <c r="AB18" s="288"/>
    </row>
    <row r="19" spans="1:28" s="111" customFormat="1" ht="36.6" customHeight="1" x14ac:dyDescent="0.25">
      <c r="A19" s="125" t="s">
        <v>132</v>
      </c>
      <c r="B19" s="30" t="s">
        <v>115</v>
      </c>
      <c r="C19" s="63"/>
      <c r="D19" s="32"/>
      <c r="E19" s="24"/>
      <c r="F19" s="34"/>
      <c r="G19" s="24"/>
      <c r="H19" s="34"/>
      <c r="I19" s="24"/>
      <c r="J19" s="34"/>
      <c r="K19" s="35"/>
      <c r="L19" s="34"/>
      <c r="M19" s="35"/>
      <c r="N19" s="34"/>
      <c r="O19" s="35"/>
      <c r="P19" s="34"/>
      <c r="Q19" s="106"/>
      <c r="R19" s="275"/>
      <c r="S19" s="34"/>
      <c r="T19" s="209"/>
      <c r="U19" s="214" t="s">
        <v>0</v>
      </c>
      <c r="V19" s="209">
        <v>86.22</v>
      </c>
      <c r="W19" s="214" t="s">
        <v>0</v>
      </c>
      <c r="X19" s="207">
        <v>86.22</v>
      </c>
      <c r="Y19" s="214" t="s">
        <v>0</v>
      </c>
      <c r="Z19" s="207">
        <v>86.22</v>
      </c>
      <c r="AA19" s="214" t="s">
        <v>0</v>
      </c>
      <c r="AB19" s="109"/>
    </row>
    <row r="20" spans="1:28" s="111" customFormat="1" ht="36.6" customHeight="1" x14ac:dyDescent="0.25">
      <c r="A20" s="125" t="s">
        <v>133</v>
      </c>
      <c r="B20" s="30" t="s">
        <v>116</v>
      </c>
      <c r="C20" s="63"/>
      <c r="D20" s="32"/>
      <c r="E20" s="24"/>
      <c r="F20" s="34"/>
      <c r="G20" s="24"/>
      <c r="H20" s="34"/>
      <c r="I20" s="24"/>
      <c r="J20" s="34"/>
      <c r="K20" s="35"/>
      <c r="L20" s="34"/>
      <c r="M20" s="35"/>
      <c r="N20" s="34"/>
      <c r="O20" s="35"/>
      <c r="P20" s="34"/>
      <c r="Q20" s="106"/>
      <c r="R20" s="275"/>
      <c r="S20" s="34"/>
      <c r="T20" s="209"/>
      <c r="U20" s="214" t="s">
        <v>0</v>
      </c>
      <c r="V20" s="209">
        <v>2500</v>
      </c>
      <c r="W20" s="214" t="s">
        <v>0</v>
      </c>
      <c r="X20" s="207">
        <v>2500</v>
      </c>
      <c r="Y20" s="214" t="s">
        <v>0</v>
      </c>
      <c r="Z20" s="207">
        <v>0</v>
      </c>
      <c r="AA20" s="214" t="s">
        <v>0</v>
      </c>
      <c r="AB20" s="109"/>
    </row>
    <row r="21" spans="1:28" s="8" customFormat="1" ht="53.25" customHeight="1" x14ac:dyDescent="0.25">
      <c r="A21" s="127" t="s">
        <v>36</v>
      </c>
      <c r="B21" s="120" t="s">
        <v>37</v>
      </c>
      <c r="C21" s="63"/>
      <c r="D21" s="32"/>
      <c r="E21" s="24"/>
      <c r="F21" s="34"/>
      <c r="G21" s="24"/>
      <c r="H21" s="34"/>
      <c r="I21" s="24"/>
      <c r="J21" s="34"/>
      <c r="K21" s="35"/>
      <c r="L21" s="34"/>
      <c r="M21" s="35"/>
      <c r="N21" s="34"/>
      <c r="O21" s="35"/>
      <c r="P21" s="34"/>
      <c r="Q21" s="106"/>
      <c r="R21" s="199"/>
      <c r="S21" s="34"/>
      <c r="T21" s="209"/>
      <c r="U21" s="214"/>
      <c r="V21" s="209"/>
      <c r="W21" s="214"/>
      <c r="X21" s="207"/>
      <c r="Y21" s="214"/>
      <c r="Z21" s="214"/>
      <c r="AA21" s="214"/>
      <c r="AB21" s="100"/>
    </row>
    <row r="22" spans="1:28" s="17" customFormat="1" ht="94.5" customHeight="1" x14ac:dyDescent="0.25">
      <c r="A22" s="283" t="s">
        <v>65</v>
      </c>
      <c r="B22" s="30" t="s">
        <v>106</v>
      </c>
      <c r="C22" s="63"/>
      <c r="D22" s="32"/>
      <c r="E22" s="24"/>
      <c r="F22" s="34"/>
      <c r="G22" s="24"/>
      <c r="H22" s="34"/>
      <c r="I22" s="24"/>
      <c r="J22" s="34"/>
      <c r="K22" s="35"/>
      <c r="L22" s="34"/>
      <c r="M22" s="35"/>
      <c r="N22" s="34"/>
      <c r="O22" s="35"/>
      <c r="P22" s="34"/>
      <c r="Q22" s="106"/>
      <c r="R22" s="199">
        <v>75000</v>
      </c>
      <c r="S22" s="34" t="s">
        <v>0</v>
      </c>
      <c r="T22" s="209">
        <f>59500*1.21</f>
        <v>71995</v>
      </c>
      <c r="U22" s="214" t="s">
        <v>0</v>
      </c>
      <c r="V22" s="209">
        <v>63000</v>
      </c>
      <c r="W22" s="214" t="s">
        <v>0</v>
      </c>
      <c r="X22" s="207">
        <v>76230</v>
      </c>
      <c r="Y22" s="214" t="s">
        <v>0</v>
      </c>
      <c r="Z22" s="207">
        <v>90000</v>
      </c>
      <c r="AA22" s="214" t="s">
        <v>0</v>
      </c>
      <c r="AB22" s="288" t="s">
        <v>130</v>
      </c>
    </row>
    <row r="23" spans="1:28" s="205" customFormat="1" ht="42.75" customHeight="1" x14ac:dyDescent="0.25">
      <c r="A23" s="125" t="s">
        <v>50</v>
      </c>
      <c r="B23" s="284" t="s">
        <v>121</v>
      </c>
      <c r="C23" s="31">
        <v>0</v>
      </c>
      <c r="D23" s="65" t="s">
        <v>0</v>
      </c>
      <c r="E23" s="66">
        <v>15000</v>
      </c>
      <c r="F23" s="34" t="s">
        <v>0</v>
      </c>
      <c r="G23" s="67">
        <v>15000</v>
      </c>
      <c r="H23" s="34" t="s">
        <v>0</v>
      </c>
      <c r="I23" s="66">
        <v>1000</v>
      </c>
      <c r="J23" s="34" t="s">
        <v>0</v>
      </c>
      <c r="K23" s="35">
        <v>16500</v>
      </c>
      <c r="L23" s="34" t="s">
        <v>0</v>
      </c>
      <c r="M23" s="35">
        <v>20000</v>
      </c>
      <c r="N23" s="34" t="s">
        <v>0</v>
      </c>
      <c r="O23" s="35">
        <v>20000</v>
      </c>
      <c r="P23" s="34" t="s">
        <v>0</v>
      </c>
      <c r="Q23" s="106">
        <v>0</v>
      </c>
      <c r="R23" s="276">
        <v>30000</v>
      </c>
      <c r="S23" s="34" t="s">
        <v>0</v>
      </c>
      <c r="T23" s="209">
        <v>30000</v>
      </c>
      <c r="U23" s="214" t="s">
        <v>0</v>
      </c>
      <c r="V23" s="209">
        <v>41322</v>
      </c>
      <c r="W23" s="214" t="s">
        <v>0</v>
      </c>
      <c r="X23" s="207">
        <v>50000</v>
      </c>
      <c r="Y23" s="214" t="s">
        <v>0</v>
      </c>
      <c r="Z23" s="207">
        <f>V23*1.16</f>
        <v>47933.52</v>
      </c>
      <c r="AA23" s="214" t="s">
        <v>0</v>
      </c>
      <c r="AB23" s="129"/>
    </row>
    <row r="24" spans="1:28" s="205" customFormat="1" ht="42.75" customHeight="1" x14ac:dyDescent="0.25">
      <c r="A24" s="125" t="s">
        <v>146</v>
      </c>
      <c r="B24" s="284" t="s">
        <v>147</v>
      </c>
      <c r="C24" s="31"/>
      <c r="D24" s="65"/>
      <c r="E24" s="280"/>
      <c r="F24" s="34"/>
      <c r="G24" s="280"/>
      <c r="H24" s="34"/>
      <c r="I24" s="280"/>
      <c r="J24" s="34"/>
      <c r="K24" s="35"/>
      <c r="L24" s="34"/>
      <c r="M24" s="35"/>
      <c r="N24" s="34"/>
      <c r="O24" s="35"/>
      <c r="P24" s="34"/>
      <c r="Q24" s="106"/>
      <c r="R24" s="292"/>
      <c r="S24" s="34"/>
      <c r="T24" s="209"/>
      <c r="U24" s="214" t="s">
        <v>0</v>
      </c>
      <c r="V24" s="209">
        <v>0</v>
      </c>
      <c r="W24" s="214" t="s">
        <v>0</v>
      </c>
      <c r="X24" s="207">
        <v>0</v>
      </c>
      <c r="Y24" s="214" t="s">
        <v>0</v>
      </c>
      <c r="Z24" s="207">
        <v>10000</v>
      </c>
      <c r="AA24" s="214" t="s">
        <v>0</v>
      </c>
      <c r="AB24" s="129" t="s">
        <v>148</v>
      </c>
    </row>
    <row r="25" spans="1:28" s="17" customFormat="1" ht="55.95" customHeight="1" x14ac:dyDescent="0.25">
      <c r="A25" s="127" t="s">
        <v>39</v>
      </c>
      <c r="B25" s="120" t="s">
        <v>49</v>
      </c>
      <c r="C25" s="63"/>
      <c r="D25" s="32"/>
      <c r="E25" s="24"/>
      <c r="F25" s="34"/>
      <c r="G25" s="24"/>
      <c r="H25" s="34"/>
      <c r="I25" s="24"/>
      <c r="J25" s="34"/>
      <c r="K25" s="35"/>
      <c r="L25" s="34"/>
      <c r="M25" s="35"/>
      <c r="N25" s="34"/>
      <c r="O25" s="35"/>
      <c r="P25" s="34"/>
      <c r="Q25" s="106"/>
      <c r="R25" s="199"/>
      <c r="S25" s="34"/>
      <c r="T25" s="209"/>
      <c r="U25" s="214"/>
      <c r="V25" s="209"/>
      <c r="W25" s="214"/>
      <c r="X25" s="207"/>
      <c r="Y25" s="214"/>
      <c r="Z25" s="214"/>
      <c r="AA25" s="214"/>
      <c r="AB25" s="129"/>
    </row>
    <row r="26" spans="1:28" s="17" customFormat="1" ht="33.75" customHeight="1" x14ac:dyDescent="0.25">
      <c r="A26" s="125" t="s">
        <v>51</v>
      </c>
      <c r="B26" s="30" t="s">
        <v>48</v>
      </c>
      <c r="C26" s="63"/>
      <c r="D26" s="32"/>
      <c r="E26" s="24"/>
      <c r="F26" s="34"/>
      <c r="G26" s="24"/>
      <c r="H26" s="34"/>
      <c r="I26" s="24"/>
      <c r="J26" s="34"/>
      <c r="K26" s="35"/>
      <c r="L26" s="34"/>
      <c r="M26" s="35"/>
      <c r="N26" s="34"/>
      <c r="O26" s="35"/>
      <c r="P26" s="34"/>
      <c r="Q26" s="106"/>
      <c r="R26" s="199">
        <v>2000</v>
      </c>
      <c r="S26" s="34" t="s">
        <v>0</v>
      </c>
      <c r="T26" s="209">
        <v>2000</v>
      </c>
      <c r="U26" s="214" t="s">
        <v>0</v>
      </c>
      <c r="V26" s="209">
        <v>2000</v>
      </c>
      <c r="W26" s="214" t="s">
        <v>0</v>
      </c>
      <c r="X26" s="207">
        <v>2000</v>
      </c>
      <c r="Y26" s="214" t="s">
        <v>0</v>
      </c>
      <c r="Z26" s="207">
        <v>3000</v>
      </c>
      <c r="AA26" s="214" t="s">
        <v>0</v>
      </c>
      <c r="AB26" s="130"/>
    </row>
    <row r="27" spans="1:28" s="206" customFormat="1" ht="42" customHeight="1" x14ac:dyDescent="0.25">
      <c r="A27" s="125" t="s">
        <v>122</v>
      </c>
      <c r="B27" s="30" t="s">
        <v>105</v>
      </c>
      <c r="C27" s="63"/>
      <c r="D27" s="32"/>
      <c r="E27" s="24"/>
      <c r="F27" s="34"/>
      <c r="G27" s="24"/>
      <c r="H27" s="34"/>
      <c r="I27" s="24"/>
      <c r="J27" s="34"/>
      <c r="K27" s="35"/>
      <c r="L27" s="34"/>
      <c r="M27" s="35"/>
      <c r="N27" s="34"/>
      <c r="O27" s="35"/>
      <c r="P27" s="34"/>
      <c r="Q27" s="106"/>
      <c r="R27" s="276">
        <v>5000</v>
      </c>
      <c r="S27" s="34" t="s">
        <v>0</v>
      </c>
      <c r="T27" s="209">
        <v>0</v>
      </c>
      <c r="U27" s="214" t="s">
        <v>0</v>
      </c>
      <c r="V27" s="209">
        <v>1200</v>
      </c>
      <c r="W27" s="214" t="s">
        <v>0</v>
      </c>
      <c r="X27" s="207">
        <v>1450</v>
      </c>
      <c r="Y27" s="214" t="s">
        <v>0</v>
      </c>
      <c r="Z27" s="207">
        <v>1450</v>
      </c>
      <c r="AA27" s="214" t="s">
        <v>0</v>
      </c>
      <c r="AB27" s="129"/>
    </row>
    <row r="28" spans="1:28" s="206" customFormat="1" ht="42" customHeight="1" x14ac:dyDescent="0.25">
      <c r="A28" s="125" t="s">
        <v>96</v>
      </c>
      <c r="B28" s="30" t="s">
        <v>117</v>
      </c>
      <c r="C28" s="63"/>
      <c r="D28" s="32"/>
      <c r="E28" s="24"/>
      <c r="F28" s="34"/>
      <c r="G28" s="24"/>
      <c r="H28" s="34"/>
      <c r="I28" s="24"/>
      <c r="J28" s="34"/>
      <c r="K28" s="35"/>
      <c r="L28" s="34"/>
      <c r="M28" s="35"/>
      <c r="N28" s="34"/>
      <c r="O28" s="35"/>
      <c r="P28" s="34"/>
      <c r="Q28" s="106"/>
      <c r="R28" s="276"/>
      <c r="S28" s="285"/>
      <c r="T28" s="209"/>
      <c r="U28" s="214" t="s">
        <v>0</v>
      </c>
      <c r="V28" s="209">
        <v>200</v>
      </c>
      <c r="W28" s="214" t="s">
        <v>0</v>
      </c>
      <c r="X28" s="207">
        <v>200</v>
      </c>
      <c r="Y28" s="214" t="s">
        <v>0</v>
      </c>
      <c r="Z28" s="207">
        <v>200</v>
      </c>
      <c r="AA28" s="214" t="s">
        <v>0</v>
      </c>
      <c r="AB28" s="129"/>
    </row>
    <row r="29" spans="1:28" s="17" customFormat="1" ht="49.5" customHeight="1" x14ac:dyDescent="0.25">
      <c r="A29" s="127" t="s">
        <v>41</v>
      </c>
      <c r="B29" s="120" t="s">
        <v>52</v>
      </c>
      <c r="C29" s="31"/>
      <c r="D29" s="65"/>
      <c r="E29" s="66"/>
      <c r="F29" s="34"/>
      <c r="G29" s="67"/>
      <c r="H29" s="34"/>
      <c r="I29" s="66"/>
      <c r="J29" s="34"/>
      <c r="K29" s="35"/>
      <c r="L29" s="34"/>
      <c r="M29" s="35"/>
      <c r="N29" s="34"/>
      <c r="O29" s="35"/>
      <c r="P29" s="34"/>
      <c r="Q29" s="106"/>
      <c r="R29" s="199"/>
      <c r="S29" s="201"/>
      <c r="T29" s="209"/>
      <c r="U29" s="214"/>
      <c r="V29" s="209"/>
      <c r="W29" s="214"/>
      <c r="X29" s="207"/>
      <c r="Y29" s="214"/>
      <c r="Z29" s="214"/>
      <c r="AA29" s="214"/>
      <c r="AB29" s="100"/>
    </row>
    <row r="30" spans="1:28" s="8" customFormat="1" ht="42" customHeight="1" x14ac:dyDescent="0.25">
      <c r="A30" s="125" t="s">
        <v>66</v>
      </c>
      <c r="B30" s="30" t="s">
        <v>40</v>
      </c>
      <c r="C30" s="31"/>
      <c r="D30" s="65"/>
      <c r="E30" s="80"/>
      <c r="F30" s="34"/>
      <c r="G30" s="67"/>
      <c r="H30" s="34"/>
      <c r="I30" s="80"/>
      <c r="J30" s="34"/>
      <c r="K30" s="35"/>
      <c r="L30" s="34"/>
      <c r="M30" s="35"/>
      <c r="N30" s="34"/>
      <c r="O30" s="35"/>
      <c r="P30" s="34"/>
      <c r="Q30" s="106"/>
      <c r="R30" s="199">
        <v>5000</v>
      </c>
      <c r="S30" s="34" t="s">
        <v>0</v>
      </c>
      <c r="T30" s="209">
        <v>5000</v>
      </c>
      <c r="U30" s="214" t="s">
        <v>0</v>
      </c>
      <c r="V30" s="209">
        <v>5000</v>
      </c>
      <c r="W30" s="214" t="s">
        <v>0</v>
      </c>
      <c r="X30" s="207">
        <v>5000</v>
      </c>
      <c r="Y30" s="214" t="s">
        <v>0</v>
      </c>
      <c r="Z30" s="207">
        <v>1000</v>
      </c>
      <c r="AA30" s="214" t="s">
        <v>0</v>
      </c>
      <c r="AB30" s="109"/>
    </row>
    <row r="31" spans="1:28" s="17" customFormat="1" ht="54" customHeight="1" x14ac:dyDescent="0.25">
      <c r="A31" s="127" t="s">
        <v>43</v>
      </c>
      <c r="B31" s="120" t="s">
        <v>42</v>
      </c>
      <c r="C31" s="63">
        <v>1794.56</v>
      </c>
      <c r="D31" s="32" t="s">
        <v>0</v>
      </c>
      <c r="E31" s="64">
        <v>4000</v>
      </c>
      <c r="F31" s="33" t="s">
        <v>0</v>
      </c>
      <c r="G31" s="64">
        <v>4000</v>
      </c>
      <c r="H31" s="33" t="s">
        <v>0</v>
      </c>
      <c r="I31" s="64">
        <v>5500</v>
      </c>
      <c r="J31" s="34" t="s">
        <v>0</v>
      </c>
      <c r="K31" s="48">
        <v>4000</v>
      </c>
      <c r="L31" s="33" t="s">
        <v>0</v>
      </c>
      <c r="M31" s="48">
        <v>10000</v>
      </c>
      <c r="N31" s="33" t="s">
        <v>0</v>
      </c>
      <c r="O31" s="48">
        <v>10000</v>
      </c>
      <c r="P31" s="34" t="s">
        <v>0</v>
      </c>
      <c r="Q31" s="105">
        <v>15000</v>
      </c>
      <c r="R31" s="199"/>
      <c r="S31" s="34"/>
      <c r="T31" s="209"/>
      <c r="U31" s="214"/>
      <c r="V31" s="209"/>
      <c r="W31" s="214"/>
      <c r="X31" s="207"/>
      <c r="Y31" s="214"/>
      <c r="Z31" s="214"/>
      <c r="AA31" s="214"/>
      <c r="AB31" s="100"/>
    </row>
    <row r="32" spans="1:28" s="8" customFormat="1" ht="39" customHeight="1" x14ac:dyDescent="0.25">
      <c r="A32" s="125" t="s">
        <v>53</v>
      </c>
      <c r="B32" s="30" t="s">
        <v>56</v>
      </c>
      <c r="C32" s="63"/>
      <c r="D32" s="32"/>
      <c r="E32" s="64"/>
      <c r="F32" s="33"/>
      <c r="G32" s="64"/>
      <c r="H32" s="33"/>
      <c r="I32" s="64"/>
      <c r="J32" s="34"/>
      <c r="K32" s="48"/>
      <c r="L32" s="33"/>
      <c r="M32" s="48"/>
      <c r="N32" s="33"/>
      <c r="O32" s="48"/>
      <c r="P32" s="34"/>
      <c r="Q32" s="105"/>
      <c r="R32" s="199">
        <v>7000</v>
      </c>
      <c r="S32" s="27" t="s">
        <v>0</v>
      </c>
      <c r="T32" s="209">
        <v>7000</v>
      </c>
      <c r="U32" s="215" t="s">
        <v>0</v>
      </c>
      <c r="V32" s="209">
        <v>7000</v>
      </c>
      <c r="W32" s="215" t="s">
        <v>0</v>
      </c>
      <c r="X32" s="207">
        <v>7000</v>
      </c>
      <c r="Y32" s="215" t="s">
        <v>0</v>
      </c>
      <c r="Z32" s="207">
        <v>3500</v>
      </c>
      <c r="AA32" s="215" t="s">
        <v>0</v>
      </c>
      <c r="AB32" s="109"/>
    </row>
    <row r="33" spans="1:28" s="17" customFormat="1" ht="114" customHeight="1" x14ac:dyDescent="0.25">
      <c r="A33" s="125" t="s">
        <v>54</v>
      </c>
      <c r="B33" s="30" t="s">
        <v>98</v>
      </c>
      <c r="C33" s="63"/>
      <c r="D33" s="32"/>
      <c r="E33" s="64"/>
      <c r="F33" s="33"/>
      <c r="G33" s="64"/>
      <c r="H33" s="33"/>
      <c r="I33" s="64"/>
      <c r="J33" s="34"/>
      <c r="K33" s="48"/>
      <c r="L33" s="33"/>
      <c r="M33" s="48"/>
      <c r="N33" s="33"/>
      <c r="O33" s="48"/>
      <c r="P33" s="34"/>
      <c r="Q33" s="105"/>
      <c r="R33" s="199">
        <v>30000</v>
      </c>
      <c r="S33" s="27" t="s">
        <v>0</v>
      </c>
      <c r="T33" s="209">
        <v>30000</v>
      </c>
      <c r="U33" s="215" t="s">
        <v>0</v>
      </c>
      <c r="V33" s="209">
        <v>20000</v>
      </c>
      <c r="W33" s="215" t="s">
        <v>0</v>
      </c>
      <c r="X33" s="207">
        <v>20000</v>
      </c>
      <c r="Y33" s="215" t="s">
        <v>0</v>
      </c>
      <c r="Z33" s="207">
        <v>15000</v>
      </c>
      <c r="AA33" s="215" t="s">
        <v>0</v>
      </c>
      <c r="AB33" s="109"/>
    </row>
    <row r="34" spans="1:28" s="17" customFormat="1" ht="57.75" customHeight="1" x14ac:dyDescent="0.25">
      <c r="A34" s="127" t="s">
        <v>78</v>
      </c>
      <c r="B34" s="128" t="s">
        <v>59</v>
      </c>
      <c r="C34" s="68"/>
      <c r="D34" s="23"/>
      <c r="E34" s="46"/>
      <c r="F34" s="25"/>
      <c r="G34" s="26"/>
      <c r="H34" s="25"/>
      <c r="I34" s="46"/>
      <c r="J34" s="25"/>
      <c r="K34" s="46"/>
      <c r="L34" s="25"/>
      <c r="M34" s="46"/>
      <c r="N34" s="25"/>
      <c r="O34" s="46"/>
      <c r="P34" s="27"/>
      <c r="Q34" s="106"/>
      <c r="R34" s="199"/>
      <c r="S34" s="27"/>
      <c r="T34" s="209"/>
      <c r="U34" s="215"/>
      <c r="V34" s="209"/>
      <c r="W34" s="215"/>
      <c r="X34" s="207"/>
      <c r="Y34" s="215"/>
      <c r="Z34" s="215"/>
      <c r="AA34" s="215"/>
      <c r="AB34" s="99"/>
    </row>
    <row r="35" spans="1:28" ht="42" customHeight="1" x14ac:dyDescent="0.25">
      <c r="A35" s="124" t="s">
        <v>79</v>
      </c>
      <c r="B35" s="21" t="s">
        <v>24</v>
      </c>
      <c r="C35" s="22">
        <v>12100</v>
      </c>
      <c r="D35" s="112" t="s">
        <v>0</v>
      </c>
      <c r="E35" s="46">
        <v>12100</v>
      </c>
      <c r="F35" s="113" t="s">
        <v>0</v>
      </c>
      <c r="G35" s="26">
        <v>12500</v>
      </c>
      <c r="H35" s="113" t="s">
        <v>0</v>
      </c>
      <c r="I35" s="46">
        <v>12100</v>
      </c>
      <c r="J35" s="113" t="s">
        <v>0</v>
      </c>
      <c r="K35" s="46">
        <v>12100</v>
      </c>
      <c r="L35" s="113" t="s">
        <v>0</v>
      </c>
      <c r="M35" s="46">
        <v>12100</v>
      </c>
      <c r="N35" s="113" t="s">
        <v>0</v>
      </c>
      <c r="O35" s="46">
        <v>12100</v>
      </c>
      <c r="P35" s="69" t="s">
        <v>0</v>
      </c>
      <c r="Q35" s="106">
        <v>12100</v>
      </c>
      <c r="R35" s="199">
        <v>12500</v>
      </c>
      <c r="S35" s="27" t="s">
        <v>0</v>
      </c>
      <c r="T35" s="209">
        <v>12500</v>
      </c>
      <c r="U35" s="215" t="s">
        <v>0</v>
      </c>
      <c r="V35" s="209">
        <v>10330.5</v>
      </c>
      <c r="W35" s="215" t="s">
        <v>0</v>
      </c>
      <c r="X35" s="207">
        <v>12500</v>
      </c>
      <c r="Y35" s="215" t="s">
        <v>0</v>
      </c>
      <c r="Z35" s="207">
        <v>12500</v>
      </c>
      <c r="AA35" s="215" t="s">
        <v>0</v>
      </c>
      <c r="AB35" s="97"/>
    </row>
    <row r="36" spans="1:28" s="111" customFormat="1" ht="50.25" customHeight="1" x14ac:dyDescent="0.25">
      <c r="A36" s="125" t="s">
        <v>123</v>
      </c>
      <c r="B36" s="30" t="s">
        <v>136</v>
      </c>
      <c r="C36" s="63"/>
      <c r="D36" s="114"/>
      <c r="E36" s="46"/>
      <c r="F36" s="115"/>
      <c r="G36" s="26"/>
      <c r="H36" s="115"/>
      <c r="I36" s="46"/>
      <c r="J36" s="115"/>
      <c r="K36" s="46"/>
      <c r="L36" s="115"/>
      <c r="M36" s="46"/>
      <c r="N36" s="115"/>
      <c r="O36" s="46"/>
      <c r="P36" s="93"/>
      <c r="Q36" s="106"/>
      <c r="R36" s="199">
        <v>500</v>
      </c>
      <c r="S36" s="34" t="s">
        <v>0</v>
      </c>
      <c r="T36" s="209">
        <v>500</v>
      </c>
      <c r="U36" s="214" t="s">
        <v>0</v>
      </c>
      <c r="V36" s="209">
        <v>605</v>
      </c>
      <c r="W36" s="214" t="s">
        <v>0</v>
      </c>
      <c r="X36" s="207">
        <v>605</v>
      </c>
      <c r="Y36" s="214" t="s">
        <v>0</v>
      </c>
      <c r="Z36" s="207">
        <v>605</v>
      </c>
      <c r="AA36" s="214" t="s">
        <v>0</v>
      </c>
      <c r="AB36" s="109"/>
    </row>
    <row r="37" spans="1:28" s="111" customFormat="1" ht="50.25" customHeight="1" x14ac:dyDescent="0.25">
      <c r="A37" s="125" t="s">
        <v>135</v>
      </c>
      <c r="B37" s="30" t="s">
        <v>137</v>
      </c>
      <c r="C37" s="63"/>
      <c r="D37" s="114"/>
      <c r="E37" s="46"/>
      <c r="F37" s="115"/>
      <c r="G37" s="26"/>
      <c r="H37" s="115"/>
      <c r="I37" s="46"/>
      <c r="J37" s="115"/>
      <c r="K37" s="46"/>
      <c r="L37" s="115"/>
      <c r="M37" s="46"/>
      <c r="N37" s="115"/>
      <c r="O37" s="46"/>
      <c r="P37" s="93"/>
      <c r="Q37" s="106"/>
      <c r="R37" s="291"/>
      <c r="S37" s="34"/>
      <c r="T37" s="209"/>
      <c r="U37" s="214" t="s">
        <v>0</v>
      </c>
      <c r="V37" s="209">
        <v>0</v>
      </c>
      <c r="W37" s="214" t="s">
        <v>0</v>
      </c>
      <c r="X37" s="207">
        <v>0</v>
      </c>
      <c r="Y37" s="214" t="s">
        <v>0</v>
      </c>
      <c r="Z37" s="207">
        <v>190</v>
      </c>
      <c r="AA37" s="214" t="s">
        <v>0</v>
      </c>
      <c r="AB37" s="109"/>
    </row>
    <row r="38" spans="1:28" s="111" customFormat="1" ht="53.25" customHeight="1" x14ac:dyDescent="0.25">
      <c r="A38" s="127" t="s">
        <v>44</v>
      </c>
      <c r="B38" s="120" t="s">
        <v>57</v>
      </c>
      <c r="C38" s="31"/>
      <c r="D38" s="62"/>
      <c r="E38" s="46"/>
      <c r="F38" s="33"/>
      <c r="G38" s="47"/>
      <c r="H38" s="33"/>
      <c r="I38" s="46"/>
      <c r="J38" s="33"/>
      <c r="K38" s="46"/>
      <c r="L38" s="33"/>
      <c r="M38" s="46"/>
      <c r="N38" s="33"/>
      <c r="O38" s="46"/>
      <c r="P38" s="34"/>
      <c r="Q38" s="106"/>
      <c r="R38" s="199"/>
      <c r="S38" s="34"/>
      <c r="T38" s="209"/>
      <c r="U38" s="214"/>
      <c r="V38" s="209"/>
      <c r="W38" s="214"/>
      <c r="X38" s="207"/>
      <c r="Y38" s="214"/>
      <c r="Z38" s="214"/>
      <c r="AA38" s="214"/>
      <c r="AB38" s="110" t="s">
        <v>69</v>
      </c>
    </row>
    <row r="39" spans="1:28" s="111" customFormat="1" ht="44.25" customHeight="1" x14ac:dyDescent="0.25">
      <c r="A39" s="125" t="s">
        <v>67</v>
      </c>
      <c r="B39" s="30" t="s">
        <v>58</v>
      </c>
      <c r="C39" s="22">
        <v>441.26</v>
      </c>
      <c r="D39" s="112" t="s">
        <v>0</v>
      </c>
      <c r="E39" s="46">
        <v>400</v>
      </c>
      <c r="F39" s="113" t="s">
        <v>0</v>
      </c>
      <c r="G39" s="26">
        <v>400</v>
      </c>
      <c r="H39" s="113" t="s">
        <v>0</v>
      </c>
      <c r="I39" s="46">
        <v>400</v>
      </c>
      <c r="J39" s="113" t="s">
        <v>0</v>
      </c>
      <c r="K39" s="35">
        <v>2000</v>
      </c>
      <c r="L39" s="113" t="s">
        <v>0</v>
      </c>
      <c r="M39" s="35">
        <v>2500</v>
      </c>
      <c r="N39" s="113" t="s">
        <v>0</v>
      </c>
      <c r="O39" s="35">
        <v>0</v>
      </c>
      <c r="P39" s="69" t="s">
        <v>0</v>
      </c>
      <c r="Q39" s="106">
        <v>0</v>
      </c>
      <c r="R39" s="199">
        <v>5000</v>
      </c>
      <c r="S39" s="27" t="s">
        <v>0</v>
      </c>
      <c r="T39" s="209">
        <v>5000</v>
      </c>
      <c r="U39" s="215" t="s">
        <v>0</v>
      </c>
      <c r="V39" s="209">
        <v>4132</v>
      </c>
      <c r="W39" s="215" t="s">
        <v>0</v>
      </c>
      <c r="X39" s="207">
        <v>5000</v>
      </c>
      <c r="Y39" s="215" t="s">
        <v>0</v>
      </c>
      <c r="Z39" s="207">
        <v>0</v>
      </c>
      <c r="AA39" s="215" t="s">
        <v>0</v>
      </c>
      <c r="AB39" s="97"/>
    </row>
    <row r="40" spans="1:28" s="98" customFormat="1" ht="62.25" customHeight="1" x14ac:dyDescent="0.25">
      <c r="A40" s="124" t="s">
        <v>68</v>
      </c>
      <c r="B40" s="30" t="s">
        <v>74</v>
      </c>
      <c r="C40" s="63">
        <v>1790.8</v>
      </c>
      <c r="D40" s="114" t="s">
        <v>0</v>
      </c>
      <c r="E40" s="80">
        <v>500</v>
      </c>
      <c r="F40" s="115" t="s">
        <v>0</v>
      </c>
      <c r="G40" s="67">
        <v>500</v>
      </c>
      <c r="H40" s="115" t="s">
        <v>0</v>
      </c>
      <c r="I40" s="80">
        <v>0</v>
      </c>
      <c r="J40" s="115" t="s">
        <v>0</v>
      </c>
      <c r="K40" s="80">
        <v>500</v>
      </c>
      <c r="L40" s="115" t="s">
        <v>0</v>
      </c>
      <c r="M40" s="80">
        <v>500</v>
      </c>
      <c r="N40" s="115" t="s">
        <v>0</v>
      </c>
      <c r="O40" s="80">
        <v>500</v>
      </c>
      <c r="P40" s="93" t="s">
        <v>0</v>
      </c>
      <c r="Q40" s="106">
        <v>500</v>
      </c>
      <c r="R40" s="199">
        <v>1500</v>
      </c>
      <c r="S40" s="34" t="s">
        <v>0</v>
      </c>
      <c r="T40" s="209">
        <v>1500</v>
      </c>
      <c r="U40" s="214" t="s">
        <v>0</v>
      </c>
      <c r="V40" s="209">
        <v>1240</v>
      </c>
      <c r="W40" s="214" t="s">
        <v>0</v>
      </c>
      <c r="X40" s="207">
        <v>1500</v>
      </c>
      <c r="Y40" s="214" t="s">
        <v>0</v>
      </c>
      <c r="Z40" s="207">
        <v>1500</v>
      </c>
      <c r="AA40" s="214" t="s">
        <v>0</v>
      </c>
      <c r="AB40" s="101"/>
    </row>
    <row r="41" spans="1:28" s="111" customFormat="1" ht="53.25" customHeight="1" x14ac:dyDescent="0.25">
      <c r="A41" s="127" t="s">
        <v>107</v>
      </c>
      <c r="B41" s="120" t="s">
        <v>109</v>
      </c>
      <c r="C41" s="31"/>
      <c r="D41" s="62"/>
      <c r="E41" s="46"/>
      <c r="F41" s="33"/>
      <c r="G41" s="47"/>
      <c r="H41" s="33"/>
      <c r="I41" s="46"/>
      <c r="J41" s="33"/>
      <c r="K41" s="46"/>
      <c r="L41" s="33"/>
      <c r="M41" s="46"/>
      <c r="N41" s="33"/>
      <c r="O41" s="46"/>
      <c r="P41" s="34"/>
      <c r="Q41" s="106"/>
      <c r="R41" s="274"/>
      <c r="S41" s="34"/>
      <c r="T41" s="209"/>
      <c r="U41" s="214"/>
      <c r="V41" s="209"/>
      <c r="W41" s="214"/>
      <c r="X41" s="207"/>
      <c r="Y41" s="214"/>
      <c r="Z41" s="214"/>
      <c r="AA41" s="214"/>
      <c r="AB41" s="260" t="s">
        <v>69</v>
      </c>
    </row>
    <row r="42" spans="1:28" s="111" customFormat="1" ht="44.25" customHeight="1" thickBot="1" x14ac:dyDescent="0.3">
      <c r="A42" s="125" t="s">
        <v>108</v>
      </c>
      <c r="B42" s="30" t="s">
        <v>110</v>
      </c>
      <c r="C42" s="22">
        <v>441.26</v>
      </c>
      <c r="D42" s="112" t="s">
        <v>0</v>
      </c>
      <c r="E42" s="46">
        <v>400</v>
      </c>
      <c r="F42" s="113" t="s">
        <v>0</v>
      </c>
      <c r="G42" s="26">
        <v>400</v>
      </c>
      <c r="H42" s="113" t="s">
        <v>0</v>
      </c>
      <c r="I42" s="46">
        <v>400</v>
      </c>
      <c r="J42" s="113" t="s">
        <v>0</v>
      </c>
      <c r="K42" s="35">
        <v>2000</v>
      </c>
      <c r="L42" s="113" t="s">
        <v>0</v>
      </c>
      <c r="M42" s="35">
        <v>2500</v>
      </c>
      <c r="N42" s="113" t="s">
        <v>0</v>
      </c>
      <c r="O42" s="35">
        <v>0</v>
      </c>
      <c r="P42" s="69" t="s">
        <v>0</v>
      </c>
      <c r="Q42" s="106">
        <v>0</v>
      </c>
      <c r="R42" s="274">
        <v>5000</v>
      </c>
      <c r="S42" s="27" t="s">
        <v>0</v>
      </c>
      <c r="T42" s="209">
        <v>5000</v>
      </c>
      <c r="U42" s="215" t="s">
        <v>0</v>
      </c>
      <c r="V42" s="209">
        <v>5000</v>
      </c>
      <c r="W42" s="215" t="s">
        <v>0</v>
      </c>
      <c r="X42" s="207">
        <v>6050</v>
      </c>
      <c r="Y42" s="215" t="s">
        <v>0</v>
      </c>
      <c r="Z42" s="207">
        <v>6050</v>
      </c>
      <c r="AA42" s="215" t="s">
        <v>0</v>
      </c>
      <c r="AB42" s="97"/>
    </row>
    <row r="43" spans="1:28" ht="60" customHeight="1" thickBot="1" x14ac:dyDescent="0.3">
      <c r="A43" s="124"/>
      <c r="B43" s="170" t="s">
        <v>4</v>
      </c>
      <c r="C43" s="171">
        <f>SUM(C14:C40)</f>
        <v>25753.379999999997</v>
      </c>
      <c r="D43" s="172" t="s">
        <v>0</v>
      </c>
      <c r="E43" s="173">
        <f>SUM(E14:E41)</f>
        <v>53648.380000000005</v>
      </c>
      <c r="F43" s="174" t="s">
        <v>0</v>
      </c>
      <c r="G43" s="175">
        <f>SUM(G14:G40)</f>
        <v>44048.38</v>
      </c>
      <c r="H43" s="174" t="s">
        <v>0</v>
      </c>
      <c r="I43" s="173">
        <f>SUM(I14:I41)</f>
        <v>40648.380000000005</v>
      </c>
      <c r="J43" s="174" t="s">
        <v>0</v>
      </c>
      <c r="K43" s="176">
        <f>SUM(K14:K41)</f>
        <v>60100</v>
      </c>
      <c r="L43" s="174" t="s">
        <v>0</v>
      </c>
      <c r="M43" s="176">
        <f>SUM(M14:M41)</f>
        <v>90100</v>
      </c>
      <c r="N43" s="174" t="s">
        <v>0</v>
      </c>
      <c r="O43" s="176">
        <f>SUM(O14:O41)</f>
        <v>87600</v>
      </c>
      <c r="P43" s="177" t="s">
        <v>0</v>
      </c>
      <c r="Q43" s="178">
        <f>SUM(Q14:Q41)</f>
        <v>72600</v>
      </c>
      <c r="R43" s="179">
        <f>SUM(R13:R42)</f>
        <v>200700</v>
      </c>
      <c r="S43" s="177" t="s">
        <v>0</v>
      </c>
      <c r="T43" s="178">
        <f>SUM(T13:T42)</f>
        <v>192695</v>
      </c>
      <c r="U43" s="216" t="s">
        <v>0</v>
      </c>
      <c r="V43" s="178">
        <f>SUM(V13:V42)</f>
        <v>185066.22</v>
      </c>
      <c r="W43" s="216" t="s">
        <v>0</v>
      </c>
      <c r="X43" s="176">
        <f>SUM(X13:X42)</f>
        <v>212821.22</v>
      </c>
      <c r="Y43" s="216" t="s">
        <v>0</v>
      </c>
      <c r="Z43" s="176">
        <f>SUM(Z13:Z42)</f>
        <v>216938.74</v>
      </c>
      <c r="AA43" s="216" t="s">
        <v>0</v>
      </c>
      <c r="AB43" s="259"/>
    </row>
    <row r="44" spans="1:28" ht="32.25" customHeight="1" x14ac:dyDescent="0.25">
      <c r="A44" s="124"/>
      <c r="B44" s="76" t="s">
        <v>21</v>
      </c>
      <c r="C44" s="70">
        <f>SUM(C10-C42)</f>
        <v>33528.29</v>
      </c>
      <c r="D44" s="71" t="s">
        <v>0</v>
      </c>
      <c r="E44" s="77">
        <f>E10-E42</f>
        <v>80861</v>
      </c>
      <c r="F44" s="73" t="s">
        <v>0</v>
      </c>
      <c r="G44" s="74">
        <f>G10-G42</f>
        <v>76860</v>
      </c>
      <c r="H44" s="73" t="s">
        <v>0</v>
      </c>
      <c r="I44" s="72">
        <f>I10-I42</f>
        <v>82361</v>
      </c>
      <c r="J44" s="73" t="s">
        <v>0</v>
      </c>
      <c r="K44" s="78">
        <f>K10-K42</f>
        <v>82074</v>
      </c>
      <c r="L44" s="73" t="s">
        <v>0</v>
      </c>
      <c r="M44" s="78">
        <f>M10-M42</f>
        <v>92202</v>
      </c>
      <c r="N44" s="75" t="s">
        <v>0</v>
      </c>
      <c r="O44" s="79">
        <f>O10-O42</f>
        <v>114558.5</v>
      </c>
      <c r="P44" s="75" t="s">
        <v>0</v>
      </c>
      <c r="Q44" s="107">
        <f>Q10-Q42</f>
        <v>114986</v>
      </c>
      <c r="R44" s="131">
        <f>SUM(R10-R42)</f>
        <v>187672</v>
      </c>
      <c r="S44" s="75" t="s">
        <v>0</v>
      </c>
      <c r="T44" s="211">
        <f>SUM(T10-T42)</f>
        <v>187672</v>
      </c>
      <c r="U44" s="218" t="s">
        <v>0</v>
      </c>
      <c r="V44" s="221">
        <f>V10-V43</f>
        <v>28305.78</v>
      </c>
      <c r="W44" s="218" t="s">
        <v>0</v>
      </c>
      <c r="X44" s="227">
        <f>X10-X43</f>
        <v>550.77999999999884</v>
      </c>
      <c r="Y44" s="218" t="s">
        <v>0</v>
      </c>
      <c r="Z44" s="227">
        <f>Z10-Z43</f>
        <v>-14622.739999999991</v>
      </c>
      <c r="AA44" s="218" t="s">
        <v>0</v>
      </c>
      <c r="AB44" s="104"/>
    </row>
    <row r="45" spans="1:28" s="4" customFormat="1" ht="21" thickBot="1" x14ac:dyDescent="0.4">
      <c r="A45" s="124"/>
      <c r="B45" s="49"/>
      <c r="C45" s="36"/>
      <c r="D45" s="37"/>
      <c r="E45" s="40"/>
      <c r="F45" s="38"/>
      <c r="G45" s="39"/>
      <c r="H45" s="38"/>
      <c r="I45" s="50"/>
      <c r="J45" s="38"/>
      <c r="K45" s="45"/>
      <c r="L45" s="51"/>
      <c r="M45" s="45"/>
      <c r="N45" s="52"/>
      <c r="O45" s="53"/>
      <c r="P45" s="52"/>
      <c r="Q45" s="108"/>
      <c r="R45" s="132"/>
      <c r="S45" s="133"/>
      <c r="T45" s="212"/>
      <c r="U45" s="219"/>
      <c r="V45" s="222"/>
      <c r="W45" s="224"/>
      <c r="X45" s="228"/>
      <c r="Y45" s="224"/>
      <c r="Z45" s="224"/>
      <c r="AA45" s="224"/>
      <c r="AB45" s="102"/>
    </row>
  </sheetData>
  <mergeCells count="14">
    <mergeCell ref="B3:AB3"/>
    <mergeCell ref="C4:D4"/>
    <mergeCell ref="C12:D12"/>
    <mergeCell ref="R5:R6"/>
    <mergeCell ref="Y5:Y6"/>
    <mergeCell ref="AB5:AB6"/>
    <mergeCell ref="S5:S6"/>
    <mergeCell ref="T5:T6"/>
    <mergeCell ref="X5:X6"/>
    <mergeCell ref="U5:U6"/>
    <mergeCell ref="W5:W6"/>
    <mergeCell ref="V5:V6"/>
    <mergeCell ref="Z5:Z6"/>
    <mergeCell ref="AA5:AA6"/>
  </mergeCells>
  <phoneticPr fontId="0" type="noConversion"/>
  <pageMargins left="0.55118110236220474" right="0.55118110236220474" top="0.41" bottom="0.57999999999999996" header="0.41" footer="0.51181102362204722"/>
  <pageSetup paperSize="8" scale="45" fitToHeight="2" orientation="portrait" r:id="rId1"/>
  <headerFooter alignWithMargins="0"/>
  <rowBreaks count="1" manualBreakCount="1">
    <brk id="1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opLeftCell="B1" zoomScale="50" zoomScaleNormal="50" zoomScaleSheetLayoutView="30" workbookViewId="0">
      <selection activeCell="B3" sqref="B3:Z3"/>
    </sheetView>
  </sheetViews>
  <sheetFormatPr defaultColWidth="8.88671875" defaultRowHeight="17.399999999999999" x14ac:dyDescent="0.25"/>
  <cols>
    <col min="1" max="1" width="11" style="122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6" hidden="1" customWidth="1"/>
    <col min="20" max="20" width="33.6640625" style="1" hidden="1" customWidth="1"/>
    <col min="21" max="21" width="9.6640625" style="117" customWidth="1"/>
    <col min="22" max="22" width="33.6640625" style="135" customWidth="1"/>
    <col min="23" max="23" width="9.6640625" style="117" customWidth="1"/>
    <col min="24" max="24" width="33.6640625" style="135" customWidth="1"/>
    <col min="25" max="25" width="9.6640625" style="117" customWidth="1"/>
    <col min="26" max="26" width="84" style="1" customWidth="1"/>
    <col min="27" max="16384" width="8.88671875" style="1"/>
  </cols>
  <sheetData>
    <row r="1" spans="1:26" ht="41.25" customHeight="1" x14ac:dyDescent="0.25">
      <c r="A1" s="121"/>
    </row>
    <row r="2" spans="1:26" ht="46.5" customHeight="1" thickBot="1" x14ac:dyDescent="0.55000000000000004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26" ht="63.75" customHeight="1" thickBot="1" x14ac:dyDescent="0.3">
      <c r="A3" s="123"/>
      <c r="B3" s="304" t="s">
        <v>143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6"/>
    </row>
    <row r="4" spans="1:26" s="146" customFormat="1" ht="188.25" customHeight="1" thickBot="1" x14ac:dyDescent="0.3">
      <c r="A4" s="125"/>
      <c r="B4" s="197" t="s">
        <v>1</v>
      </c>
      <c r="C4" s="296" t="s">
        <v>6</v>
      </c>
      <c r="D4" s="297"/>
      <c r="E4" s="189" t="s">
        <v>27</v>
      </c>
      <c r="F4" s="190"/>
      <c r="G4" s="189" t="s">
        <v>7</v>
      </c>
      <c r="H4" s="191"/>
      <c r="I4" s="192" t="s">
        <v>28</v>
      </c>
      <c r="J4" s="193"/>
      <c r="K4" s="191" t="s">
        <v>23</v>
      </c>
      <c r="L4" s="193"/>
      <c r="M4" s="191" t="s">
        <v>25</v>
      </c>
      <c r="N4" s="193"/>
      <c r="O4" s="191" t="s">
        <v>33</v>
      </c>
      <c r="P4" s="193"/>
      <c r="Q4" s="155" t="s">
        <v>30</v>
      </c>
      <c r="R4" s="155" t="s">
        <v>87</v>
      </c>
      <c r="S4" s="194"/>
      <c r="T4" s="155" t="s">
        <v>88</v>
      </c>
      <c r="U4" s="194"/>
      <c r="V4" s="155" t="s">
        <v>111</v>
      </c>
      <c r="W4" s="194"/>
      <c r="X4" s="155" t="s">
        <v>112</v>
      </c>
      <c r="Y4" s="194"/>
      <c r="Z4" s="195" t="s">
        <v>45</v>
      </c>
    </row>
    <row r="5" spans="1:26" s="203" customFormat="1" ht="42" customHeight="1" x14ac:dyDescent="0.25">
      <c r="A5" s="202"/>
      <c r="B5" s="257" t="s">
        <v>70</v>
      </c>
      <c r="C5" s="94"/>
      <c r="D5" s="23"/>
      <c r="E5" s="24"/>
      <c r="F5" s="25"/>
      <c r="G5" s="47"/>
      <c r="H5" s="25"/>
      <c r="I5" s="24"/>
      <c r="J5" s="27"/>
      <c r="K5" s="81"/>
      <c r="L5" s="27"/>
      <c r="M5" s="81"/>
      <c r="N5" s="27"/>
      <c r="O5" s="81"/>
      <c r="P5" s="27"/>
      <c r="Q5" s="254"/>
      <c r="R5" s="254"/>
      <c r="S5" s="255"/>
      <c r="T5" s="254"/>
      <c r="U5" s="255"/>
      <c r="V5" s="254"/>
      <c r="W5" s="255"/>
      <c r="X5" s="254"/>
      <c r="Y5" s="255"/>
      <c r="Z5" s="258"/>
    </row>
    <row r="6" spans="1:26" s="203" customFormat="1" ht="42" customHeight="1" x14ac:dyDescent="0.25">
      <c r="A6" s="202"/>
      <c r="B6" s="97" t="s">
        <v>118</v>
      </c>
      <c r="C6" s="94" t="s">
        <v>119</v>
      </c>
      <c r="D6" s="23"/>
      <c r="E6" s="24"/>
      <c r="F6" s="25"/>
      <c r="G6" s="47"/>
      <c r="H6" s="25"/>
      <c r="I6" s="24"/>
      <c r="J6" s="27"/>
      <c r="K6" s="81"/>
      <c r="L6" s="27"/>
      <c r="M6" s="81"/>
      <c r="N6" s="27"/>
      <c r="O6" s="81"/>
      <c r="P6" s="27"/>
      <c r="Q6" s="276"/>
      <c r="R6" s="276"/>
      <c r="S6" s="277"/>
      <c r="T6" s="276"/>
      <c r="U6" s="277" t="s">
        <v>0</v>
      </c>
      <c r="V6" s="276">
        <v>0</v>
      </c>
      <c r="W6" s="277" t="s">
        <v>0</v>
      </c>
      <c r="X6" s="276">
        <v>0</v>
      </c>
      <c r="Y6" s="277" t="s">
        <v>0</v>
      </c>
      <c r="Z6" s="97" t="s">
        <v>125</v>
      </c>
    </row>
    <row r="7" spans="1:26" s="203" customFormat="1" ht="49.5" customHeight="1" x14ac:dyDescent="0.25">
      <c r="A7" s="202"/>
      <c r="B7" s="97" t="s">
        <v>81</v>
      </c>
      <c r="C7" s="94"/>
      <c r="D7" s="23"/>
      <c r="E7" s="24"/>
      <c r="F7" s="25"/>
      <c r="G7" s="47"/>
      <c r="H7" s="25"/>
      <c r="I7" s="24"/>
      <c r="J7" s="27"/>
      <c r="K7" s="81"/>
      <c r="L7" s="27"/>
      <c r="M7" s="81"/>
      <c r="N7" s="27"/>
      <c r="O7" s="81"/>
      <c r="P7" s="27"/>
      <c r="Q7" s="254"/>
      <c r="R7" s="254">
        <v>0</v>
      </c>
      <c r="S7" s="255" t="s">
        <v>0</v>
      </c>
      <c r="T7" s="254">
        <v>0</v>
      </c>
      <c r="U7" s="255" t="s">
        <v>0</v>
      </c>
      <c r="V7" s="254">
        <v>0</v>
      </c>
      <c r="W7" s="255" t="s">
        <v>0</v>
      </c>
      <c r="X7" s="254">
        <v>0</v>
      </c>
      <c r="Y7" s="255" t="s">
        <v>0</v>
      </c>
      <c r="Z7" s="97" t="s">
        <v>91</v>
      </c>
    </row>
    <row r="8" spans="1:26" s="203" customFormat="1" ht="71.25" customHeight="1" x14ac:dyDescent="0.25">
      <c r="A8" s="202"/>
      <c r="B8" s="97" t="s">
        <v>102</v>
      </c>
      <c r="C8" s="94"/>
      <c r="D8" s="23"/>
      <c r="E8" s="24"/>
      <c r="F8" s="25"/>
      <c r="G8" s="47"/>
      <c r="H8" s="25"/>
      <c r="I8" s="24"/>
      <c r="J8" s="27"/>
      <c r="K8" s="81"/>
      <c r="L8" s="27"/>
      <c r="M8" s="81"/>
      <c r="N8" s="27"/>
      <c r="O8" s="81"/>
      <c r="P8" s="27"/>
      <c r="Q8" s="254"/>
      <c r="R8" s="254">
        <v>0</v>
      </c>
      <c r="S8" s="54" t="s">
        <v>0</v>
      </c>
      <c r="T8" s="254">
        <v>0</v>
      </c>
      <c r="U8" s="54" t="s">
        <v>0</v>
      </c>
      <c r="V8" s="266">
        <v>5525</v>
      </c>
      <c r="W8" s="54" t="s">
        <v>0</v>
      </c>
      <c r="X8" s="266">
        <v>6685.25</v>
      </c>
      <c r="Y8" s="54" t="s">
        <v>0</v>
      </c>
      <c r="Z8" s="97" t="s">
        <v>103</v>
      </c>
    </row>
    <row r="9" spans="1:26" s="203" customFormat="1" ht="51" customHeight="1" x14ac:dyDescent="0.25">
      <c r="A9" s="202"/>
      <c r="B9" s="97" t="s">
        <v>100</v>
      </c>
      <c r="C9" s="94"/>
      <c r="D9" s="23"/>
      <c r="E9" s="24"/>
      <c r="F9" s="25"/>
      <c r="G9" s="47"/>
      <c r="H9" s="25"/>
      <c r="I9" s="24"/>
      <c r="J9" s="27"/>
      <c r="K9" s="81"/>
      <c r="L9" s="27"/>
      <c r="M9" s="81"/>
      <c r="N9" s="27"/>
      <c r="O9" s="81"/>
      <c r="P9" s="27"/>
      <c r="Q9" s="266"/>
      <c r="R9" s="266"/>
      <c r="S9" s="54"/>
      <c r="T9" s="266"/>
      <c r="U9" s="54" t="s">
        <v>0</v>
      </c>
      <c r="V9" s="266">
        <v>0</v>
      </c>
      <c r="W9" s="54" t="s">
        <v>0</v>
      </c>
      <c r="X9" s="266">
        <v>0</v>
      </c>
      <c r="Y9" s="54" t="s">
        <v>0</v>
      </c>
      <c r="Z9" s="97" t="s">
        <v>99</v>
      </c>
    </row>
    <row r="10" spans="1:26" s="203" customFormat="1" ht="39.9" customHeight="1" x14ac:dyDescent="0.25">
      <c r="A10" s="202"/>
      <c r="B10" s="96" t="s">
        <v>77</v>
      </c>
      <c r="C10" s="94"/>
      <c r="D10" s="23"/>
      <c r="E10" s="24"/>
      <c r="F10" s="25"/>
      <c r="G10" s="47"/>
      <c r="H10" s="25"/>
      <c r="I10" s="24"/>
      <c r="J10" s="27"/>
      <c r="K10" s="81"/>
      <c r="L10" s="27"/>
      <c r="M10" s="81"/>
      <c r="N10" s="27"/>
      <c r="O10" s="81"/>
      <c r="P10" s="27"/>
      <c r="Q10" s="254"/>
      <c r="R10" s="254">
        <v>0</v>
      </c>
      <c r="S10" s="54" t="s">
        <v>0</v>
      </c>
      <c r="T10" s="254">
        <v>0</v>
      </c>
      <c r="U10" s="54" t="s">
        <v>0</v>
      </c>
      <c r="V10" s="266">
        <v>0</v>
      </c>
      <c r="W10" s="54" t="s">
        <v>0</v>
      </c>
      <c r="X10" s="266">
        <v>0</v>
      </c>
      <c r="Y10" s="54" t="s">
        <v>0</v>
      </c>
      <c r="Z10" s="97" t="s">
        <v>99</v>
      </c>
    </row>
    <row r="11" spans="1:26" s="203" customFormat="1" ht="83.25" customHeight="1" x14ac:dyDescent="0.25">
      <c r="A11" s="202"/>
      <c r="B11" s="96" t="s">
        <v>71</v>
      </c>
      <c r="C11" s="94"/>
      <c r="D11" s="23"/>
      <c r="E11" s="24"/>
      <c r="F11" s="25"/>
      <c r="G11" s="47"/>
      <c r="H11" s="25"/>
      <c r="I11" s="24"/>
      <c r="J11" s="27"/>
      <c r="K11" s="81"/>
      <c r="L11" s="27"/>
      <c r="M11" s="81"/>
      <c r="N11" s="27"/>
      <c r="O11" s="81"/>
      <c r="P11" s="27"/>
      <c r="Q11" s="254"/>
      <c r="R11" s="254">
        <v>0</v>
      </c>
      <c r="S11" s="54" t="s">
        <v>0</v>
      </c>
      <c r="T11" s="254">
        <v>0</v>
      </c>
      <c r="U11" s="54" t="s">
        <v>0</v>
      </c>
      <c r="V11" s="254">
        <v>52875</v>
      </c>
      <c r="W11" s="54" t="s">
        <v>0</v>
      </c>
      <c r="X11" s="254">
        <v>55263.75</v>
      </c>
      <c r="Y11" s="54" t="s">
        <v>0</v>
      </c>
      <c r="Z11" s="181" t="s">
        <v>92</v>
      </c>
    </row>
    <row r="12" spans="1:26" s="203" customFormat="1" ht="70.5" customHeight="1" x14ac:dyDescent="0.25">
      <c r="A12" s="202"/>
      <c r="B12" s="96" t="s">
        <v>72</v>
      </c>
      <c r="C12" s="94"/>
      <c r="D12" s="23"/>
      <c r="E12" s="24"/>
      <c r="F12" s="25"/>
      <c r="G12" s="47"/>
      <c r="H12" s="25"/>
      <c r="I12" s="24"/>
      <c r="J12" s="27"/>
      <c r="K12" s="81"/>
      <c r="L12" s="27"/>
      <c r="M12" s="81"/>
      <c r="N12" s="27"/>
      <c r="O12" s="81"/>
      <c r="P12" s="27"/>
      <c r="Q12" s="254"/>
      <c r="R12" s="254">
        <v>0</v>
      </c>
      <c r="S12" s="54" t="s">
        <v>0</v>
      </c>
      <c r="T12" s="254">
        <v>0</v>
      </c>
      <c r="U12" s="54" t="s">
        <v>0</v>
      </c>
      <c r="V12" s="254">
        <v>0</v>
      </c>
      <c r="W12" s="54" t="s">
        <v>0</v>
      </c>
      <c r="X12" s="254">
        <v>0</v>
      </c>
      <c r="Y12" s="54" t="s">
        <v>0</v>
      </c>
      <c r="Z12" s="97" t="s">
        <v>93</v>
      </c>
    </row>
    <row r="13" spans="1:26" s="203" customFormat="1" ht="68.25" customHeight="1" thickBot="1" x14ac:dyDescent="0.3">
      <c r="A13" s="202"/>
      <c r="B13" s="96" t="s">
        <v>73</v>
      </c>
      <c r="C13" s="94"/>
      <c r="D13" s="23"/>
      <c r="E13" s="24"/>
      <c r="F13" s="25"/>
      <c r="G13" s="47"/>
      <c r="H13" s="25"/>
      <c r="I13" s="24"/>
      <c r="J13" s="27"/>
      <c r="K13" s="81"/>
      <c r="L13" s="27"/>
      <c r="M13" s="81"/>
      <c r="N13" s="27"/>
      <c r="O13" s="81"/>
      <c r="P13" s="27"/>
      <c r="Q13" s="254"/>
      <c r="R13" s="254">
        <v>0</v>
      </c>
      <c r="S13" s="54" t="s">
        <v>0</v>
      </c>
      <c r="T13" s="254">
        <v>0</v>
      </c>
      <c r="U13" s="54" t="s">
        <v>0</v>
      </c>
      <c r="V13" s="254">
        <v>50000</v>
      </c>
      <c r="W13" s="54" t="s">
        <v>0</v>
      </c>
      <c r="X13" s="254">
        <v>51134</v>
      </c>
      <c r="Y13" s="54" t="s">
        <v>0</v>
      </c>
      <c r="Z13" s="181" t="s">
        <v>86</v>
      </c>
    </row>
    <row r="14" spans="1:26" ht="31.5" customHeight="1" thickBot="1" x14ac:dyDescent="0.3">
      <c r="A14" s="124"/>
      <c r="B14" s="182" t="s">
        <v>2</v>
      </c>
      <c r="C14" s="183" t="e">
        <f>SUM(#REF!)</f>
        <v>#REF!</v>
      </c>
      <c r="D14" s="184" t="s">
        <v>0</v>
      </c>
      <c r="E14" s="185">
        <f>SUM(E5:E13)</f>
        <v>0</v>
      </c>
      <c r="F14" s="174" t="s">
        <v>0</v>
      </c>
      <c r="G14" s="175" t="e">
        <f>SUM(#REF!)</f>
        <v>#REF!</v>
      </c>
      <c r="H14" s="174" t="s">
        <v>0</v>
      </c>
      <c r="I14" s="185">
        <f>SUM(I5:I13)</f>
        <v>0</v>
      </c>
      <c r="J14" s="177" t="s">
        <v>0</v>
      </c>
      <c r="K14" s="186">
        <f>SUM(K5:K13)</f>
        <v>0</v>
      </c>
      <c r="L14" s="177" t="s">
        <v>0</v>
      </c>
      <c r="M14" s="186">
        <f>SUM(M5:M13)</f>
        <v>0</v>
      </c>
      <c r="N14" s="177" t="s">
        <v>0</v>
      </c>
      <c r="O14" s="186" t="e">
        <f>SUM(#REF!)</f>
        <v>#REF!</v>
      </c>
      <c r="P14" s="177" t="s">
        <v>0</v>
      </c>
      <c r="Q14" s="187">
        <f>SUM(Q5:Q13)</f>
        <v>0</v>
      </c>
      <c r="R14" s="187">
        <f>SUM(R5:R13)</f>
        <v>0</v>
      </c>
      <c r="S14" s="188" t="s">
        <v>0</v>
      </c>
      <c r="T14" s="187">
        <f>SUM(T5:T13)</f>
        <v>0</v>
      </c>
      <c r="U14" s="188" t="s">
        <v>0</v>
      </c>
      <c r="V14" s="187">
        <f>SUM(V5:V13)</f>
        <v>108400</v>
      </c>
      <c r="W14" s="188" t="s">
        <v>0</v>
      </c>
      <c r="X14" s="187">
        <f>SUM(X5:X13)</f>
        <v>113083</v>
      </c>
      <c r="Y14" s="188" t="s">
        <v>0</v>
      </c>
      <c r="Z14" s="259"/>
    </row>
    <row r="15" spans="1:26" ht="63" customHeight="1" thickBot="1" x14ac:dyDescent="0.4">
      <c r="A15" s="124"/>
      <c r="B15" s="91"/>
      <c r="C15" s="41"/>
      <c r="D15" s="41"/>
      <c r="E15" s="42"/>
      <c r="F15" s="43"/>
      <c r="G15" s="43"/>
      <c r="H15" s="43"/>
      <c r="I15" s="44"/>
      <c r="J15" s="43"/>
      <c r="K15" s="19"/>
      <c r="L15" s="20"/>
      <c r="M15" s="19"/>
      <c r="N15" s="20"/>
      <c r="O15" s="29"/>
      <c r="P15" s="20"/>
      <c r="Q15" s="29"/>
    </row>
    <row r="16" spans="1:26" s="10" customFormat="1" ht="188.25" customHeight="1" thickBot="1" x14ac:dyDescent="0.3">
      <c r="A16" s="126"/>
      <c r="B16" s="198" t="s">
        <v>3</v>
      </c>
      <c r="C16" s="298" t="s">
        <v>6</v>
      </c>
      <c r="D16" s="299"/>
      <c r="E16" s="148" t="s">
        <v>27</v>
      </c>
      <c r="F16" s="149"/>
      <c r="G16" s="148" t="s">
        <v>7</v>
      </c>
      <c r="H16" s="150"/>
      <c r="I16" s="151" t="s">
        <v>28</v>
      </c>
      <c r="J16" s="152"/>
      <c r="K16" s="150" t="s">
        <v>23</v>
      </c>
      <c r="L16" s="153"/>
      <c r="M16" s="150" t="s">
        <v>26</v>
      </c>
      <c r="N16" s="153"/>
      <c r="O16" s="150" t="s">
        <v>32</v>
      </c>
      <c r="P16" s="153"/>
      <c r="Q16" s="154" t="s">
        <v>30</v>
      </c>
      <c r="R16" s="155" t="s">
        <v>87</v>
      </c>
      <c r="S16" s="156"/>
      <c r="T16" s="208" t="s">
        <v>88</v>
      </c>
      <c r="U16" s="213"/>
      <c r="V16" s="208" t="s">
        <v>113</v>
      </c>
      <c r="W16" s="213"/>
      <c r="X16" s="225" t="s">
        <v>114</v>
      </c>
      <c r="Y16" s="213"/>
      <c r="Z16" s="196" t="s">
        <v>38</v>
      </c>
    </row>
    <row r="17" spans="1:26" s="205" customFormat="1" ht="51" customHeight="1" x14ac:dyDescent="0.25">
      <c r="A17" s="204"/>
      <c r="B17" s="120" t="s">
        <v>83</v>
      </c>
      <c r="C17" s="31"/>
      <c r="D17" s="62"/>
      <c r="E17" s="46"/>
      <c r="F17" s="33"/>
      <c r="G17" s="47"/>
      <c r="H17" s="33"/>
      <c r="I17" s="46"/>
      <c r="J17" s="33"/>
      <c r="K17" s="46"/>
      <c r="L17" s="33"/>
      <c r="M17" s="46"/>
      <c r="N17" s="33"/>
      <c r="O17" s="46"/>
      <c r="P17" s="34"/>
      <c r="Q17" s="106"/>
      <c r="R17" s="254"/>
      <c r="S17" s="34"/>
      <c r="T17" s="209"/>
      <c r="U17" s="214"/>
      <c r="V17" s="209"/>
      <c r="W17" s="214"/>
      <c r="X17" s="207"/>
      <c r="Y17" s="214"/>
      <c r="Z17" s="260"/>
    </row>
    <row r="18" spans="1:26" s="205" customFormat="1" ht="51" customHeight="1" x14ac:dyDescent="0.25">
      <c r="A18" s="204"/>
      <c r="B18" s="261" t="s">
        <v>118</v>
      </c>
      <c r="C18" s="31"/>
      <c r="D18" s="62"/>
      <c r="E18" s="46"/>
      <c r="F18" s="33"/>
      <c r="G18" s="47"/>
      <c r="H18" s="33"/>
      <c r="I18" s="46"/>
      <c r="J18" s="33"/>
      <c r="K18" s="46"/>
      <c r="L18" s="33"/>
      <c r="M18" s="46"/>
      <c r="N18" s="33"/>
      <c r="O18" s="46"/>
      <c r="P18" s="34"/>
      <c r="Q18" s="106"/>
      <c r="R18" s="276"/>
      <c r="S18" s="34"/>
      <c r="T18" s="209"/>
      <c r="U18" s="238" t="s">
        <v>0</v>
      </c>
      <c r="V18" s="209">
        <v>0</v>
      </c>
      <c r="W18" s="238" t="s">
        <v>0</v>
      </c>
      <c r="X18" s="207">
        <v>0</v>
      </c>
      <c r="Y18" s="238" t="s">
        <v>0</v>
      </c>
      <c r="Z18" s="97" t="s">
        <v>127</v>
      </c>
    </row>
    <row r="19" spans="1:26" s="206" customFormat="1" ht="51.75" customHeight="1" x14ac:dyDescent="0.25">
      <c r="A19" s="303"/>
      <c r="B19" s="264" t="s">
        <v>80</v>
      </c>
      <c r="C19" s="242"/>
      <c r="D19" s="243"/>
      <c r="E19" s="244"/>
      <c r="F19" s="245"/>
      <c r="G19" s="246"/>
      <c r="H19" s="245"/>
      <c r="I19" s="244"/>
      <c r="J19" s="245"/>
      <c r="K19" s="244"/>
      <c r="L19" s="245"/>
      <c r="M19" s="244"/>
      <c r="N19" s="245"/>
      <c r="O19" s="244"/>
      <c r="P19" s="247"/>
      <c r="Q19" s="248"/>
      <c r="R19" s="249">
        <v>0</v>
      </c>
      <c r="S19" s="247" t="s">
        <v>0</v>
      </c>
      <c r="T19" s="250">
        <v>0</v>
      </c>
      <c r="U19" s="251" t="s">
        <v>0</v>
      </c>
      <c r="V19" s="250">
        <v>0</v>
      </c>
      <c r="W19" s="251" t="s">
        <v>0</v>
      </c>
      <c r="X19" s="252">
        <v>0</v>
      </c>
      <c r="Y19" s="251" t="s">
        <v>0</v>
      </c>
      <c r="Z19" s="241" t="s">
        <v>91</v>
      </c>
    </row>
    <row r="20" spans="1:26" s="206" customFormat="1" ht="38.25" customHeight="1" x14ac:dyDescent="0.25">
      <c r="A20" s="303"/>
      <c r="B20" s="261" t="s">
        <v>82</v>
      </c>
      <c r="C20" s="229"/>
      <c r="D20" s="230"/>
      <c r="E20" s="231"/>
      <c r="F20" s="232"/>
      <c r="G20" s="233"/>
      <c r="H20" s="232"/>
      <c r="I20" s="231"/>
      <c r="J20" s="232"/>
      <c r="K20" s="231"/>
      <c r="L20" s="232"/>
      <c r="M20" s="231"/>
      <c r="N20" s="232"/>
      <c r="O20" s="231"/>
      <c r="P20" s="234"/>
      <c r="Q20" s="235"/>
      <c r="R20" s="236">
        <v>0</v>
      </c>
      <c r="S20" s="234" t="s">
        <v>0</v>
      </c>
      <c r="T20" s="237">
        <v>0</v>
      </c>
      <c r="U20" s="238" t="s">
        <v>0</v>
      </c>
      <c r="V20" s="237">
        <v>0</v>
      </c>
      <c r="W20" s="238" t="s">
        <v>0</v>
      </c>
      <c r="X20" s="239">
        <v>0</v>
      </c>
      <c r="Y20" s="238" t="s">
        <v>0</v>
      </c>
      <c r="Z20" s="97" t="s">
        <v>91</v>
      </c>
    </row>
    <row r="21" spans="1:26" s="206" customFormat="1" ht="74.25" customHeight="1" x14ac:dyDescent="0.25">
      <c r="A21" s="253"/>
      <c r="B21" s="97" t="s">
        <v>101</v>
      </c>
      <c r="C21" s="31"/>
      <c r="D21" s="62"/>
      <c r="E21" s="46"/>
      <c r="F21" s="33"/>
      <c r="G21" s="47"/>
      <c r="H21" s="33"/>
      <c r="I21" s="46"/>
      <c r="J21" s="33"/>
      <c r="K21" s="46"/>
      <c r="L21" s="33"/>
      <c r="M21" s="46"/>
      <c r="N21" s="33"/>
      <c r="O21" s="46"/>
      <c r="P21" s="34"/>
      <c r="Q21" s="106"/>
      <c r="R21" s="254">
        <v>0</v>
      </c>
      <c r="S21" s="34" t="s">
        <v>0</v>
      </c>
      <c r="T21" s="209">
        <v>0</v>
      </c>
      <c r="U21" s="214" t="s">
        <v>0</v>
      </c>
      <c r="V21" s="209">
        <v>5525</v>
      </c>
      <c r="W21" s="251" t="s">
        <v>0</v>
      </c>
      <c r="X21" s="266">
        <v>6685.25</v>
      </c>
      <c r="Y21" s="214" t="s">
        <v>0</v>
      </c>
      <c r="Z21" s="241" t="s">
        <v>103</v>
      </c>
    </row>
    <row r="22" spans="1:26" s="206" customFormat="1" ht="44.25" customHeight="1" x14ac:dyDescent="0.25">
      <c r="A22" s="265"/>
      <c r="B22" s="97" t="s">
        <v>100</v>
      </c>
      <c r="C22" s="31"/>
      <c r="D22" s="62"/>
      <c r="E22" s="46"/>
      <c r="F22" s="33"/>
      <c r="G22" s="47"/>
      <c r="H22" s="33"/>
      <c r="I22" s="46"/>
      <c r="J22" s="33"/>
      <c r="K22" s="46"/>
      <c r="L22" s="33"/>
      <c r="M22" s="46"/>
      <c r="N22" s="33"/>
      <c r="O22" s="46"/>
      <c r="P22" s="34"/>
      <c r="Q22" s="106"/>
      <c r="R22" s="266"/>
      <c r="S22" s="34"/>
      <c r="T22" s="209"/>
      <c r="U22" s="214" t="s">
        <v>0</v>
      </c>
      <c r="V22" s="209">
        <v>0</v>
      </c>
      <c r="W22" s="214" t="s">
        <v>0</v>
      </c>
      <c r="X22" s="207">
        <v>0</v>
      </c>
      <c r="Y22" s="214" t="s">
        <v>0</v>
      </c>
      <c r="Z22" s="97"/>
    </row>
    <row r="23" spans="1:26" s="206" customFormat="1" ht="46.5" customHeight="1" x14ac:dyDescent="0.25">
      <c r="A23" s="265"/>
      <c r="B23" s="97" t="s">
        <v>77</v>
      </c>
      <c r="C23" s="31"/>
      <c r="D23" s="62"/>
      <c r="E23" s="46"/>
      <c r="F23" s="33"/>
      <c r="G23" s="47"/>
      <c r="H23" s="33"/>
      <c r="I23" s="46"/>
      <c r="J23" s="33"/>
      <c r="K23" s="46"/>
      <c r="L23" s="33"/>
      <c r="M23" s="46"/>
      <c r="N23" s="33"/>
      <c r="O23" s="46"/>
      <c r="P23" s="34"/>
      <c r="Q23" s="106"/>
      <c r="R23" s="256"/>
      <c r="S23" s="34"/>
      <c r="T23" s="209"/>
      <c r="U23" s="214" t="s">
        <v>0</v>
      </c>
      <c r="V23" s="209">
        <v>0</v>
      </c>
      <c r="W23" s="214" t="s">
        <v>0</v>
      </c>
      <c r="X23" s="207">
        <v>0</v>
      </c>
      <c r="Y23" s="214" t="s">
        <v>0</v>
      </c>
      <c r="Z23" s="97"/>
    </row>
    <row r="24" spans="1:26" s="206" customFormat="1" ht="38.25" customHeight="1" x14ac:dyDescent="0.25">
      <c r="A24" s="303"/>
      <c r="B24" s="262" t="s">
        <v>71</v>
      </c>
      <c r="C24" s="242"/>
      <c r="D24" s="243"/>
      <c r="E24" s="244"/>
      <c r="F24" s="245"/>
      <c r="G24" s="246"/>
      <c r="H24" s="245"/>
      <c r="I24" s="244"/>
      <c r="J24" s="245"/>
      <c r="K24" s="244"/>
      <c r="L24" s="245"/>
      <c r="M24" s="244"/>
      <c r="N24" s="245"/>
      <c r="O24" s="244"/>
      <c r="P24" s="247"/>
      <c r="Q24" s="248"/>
      <c r="R24" s="249">
        <v>41000</v>
      </c>
      <c r="S24" s="247" t="s">
        <v>0</v>
      </c>
      <c r="T24" s="250" t="s">
        <v>90</v>
      </c>
      <c r="U24" s="251" t="s">
        <v>0</v>
      </c>
      <c r="V24" s="250">
        <v>41500</v>
      </c>
      <c r="W24" s="251" t="s">
        <v>0</v>
      </c>
      <c r="X24" s="252">
        <v>41500</v>
      </c>
      <c r="Y24" s="251" t="s">
        <v>0</v>
      </c>
      <c r="Z24" s="241" t="s">
        <v>89</v>
      </c>
    </row>
    <row r="25" spans="1:26" s="206" customFormat="1" ht="48" customHeight="1" x14ac:dyDescent="0.25">
      <c r="A25" s="303"/>
      <c r="B25" s="263" t="s">
        <v>85</v>
      </c>
      <c r="C25" s="229"/>
      <c r="D25" s="230"/>
      <c r="E25" s="231"/>
      <c r="F25" s="232"/>
      <c r="G25" s="233"/>
      <c r="H25" s="232"/>
      <c r="I25" s="231"/>
      <c r="J25" s="232"/>
      <c r="K25" s="231"/>
      <c r="L25" s="232"/>
      <c r="M25" s="231"/>
      <c r="N25" s="232"/>
      <c r="O25" s="231"/>
      <c r="P25" s="234"/>
      <c r="Q25" s="235"/>
      <c r="R25" s="236">
        <v>6800</v>
      </c>
      <c r="S25" s="234" t="s">
        <v>0</v>
      </c>
      <c r="T25" s="237" t="s">
        <v>90</v>
      </c>
      <c r="U25" s="238" t="s">
        <v>0</v>
      </c>
      <c r="V25" s="237">
        <v>11375</v>
      </c>
      <c r="W25" s="238" t="s">
        <v>0</v>
      </c>
      <c r="X25" s="239">
        <f>(11375*1.21)</f>
        <v>13763.75</v>
      </c>
      <c r="Y25" s="238" t="s">
        <v>0</v>
      </c>
      <c r="Z25" s="240" t="s">
        <v>94</v>
      </c>
    </row>
    <row r="26" spans="1:26" s="206" customFormat="1" ht="48" customHeight="1" x14ac:dyDescent="0.25">
      <c r="A26" s="253"/>
      <c r="B26" s="262" t="s">
        <v>72</v>
      </c>
      <c r="C26" s="242"/>
      <c r="D26" s="243"/>
      <c r="E26" s="244"/>
      <c r="F26" s="245"/>
      <c r="G26" s="246"/>
      <c r="H26" s="245"/>
      <c r="I26" s="244"/>
      <c r="J26" s="245"/>
      <c r="K26" s="244"/>
      <c r="L26" s="245"/>
      <c r="M26" s="244"/>
      <c r="N26" s="245"/>
      <c r="O26" s="244"/>
      <c r="P26" s="247"/>
      <c r="Q26" s="248"/>
      <c r="R26" s="249">
        <v>0</v>
      </c>
      <c r="S26" s="247" t="s">
        <v>0</v>
      </c>
      <c r="T26" s="250">
        <v>0</v>
      </c>
      <c r="U26" s="251" t="s">
        <v>0</v>
      </c>
      <c r="V26" s="250">
        <v>0</v>
      </c>
      <c r="W26" s="251" t="s">
        <v>0</v>
      </c>
      <c r="X26" s="252">
        <v>0</v>
      </c>
      <c r="Y26" s="251" t="s">
        <v>0</v>
      </c>
      <c r="Z26" s="241" t="s">
        <v>93</v>
      </c>
    </row>
    <row r="27" spans="1:26" s="206" customFormat="1" ht="34.5" customHeight="1" x14ac:dyDescent="0.25">
      <c r="A27" s="303"/>
      <c r="B27" s="264" t="s">
        <v>73</v>
      </c>
      <c r="C27" s="242"/>
      <c r="D27" s="243"/>
      <c r="E27" s="244"/>
      <c r="F27" s="245"/>
      <c r="G27" s="246"/>
      <c r="H27" s="245"/>
      <c r="I27" s="244"/>
      <c r="J27" s="245"/>
      <c r="K27" s="244"/>
      <c r="L27" s="245"/>
      <c r="M27" s="244"/>
      <c r="N27" s="245"/>
      <c r="O27" s="244"/>
      <c r="P27" s="247"/>
      <c r="Q27" s="248"/>
      <c r="R27" s="249">
        <v>44600</v>
      </c>
      <c r="S27" s="247" t="s">
        <v>0</v>
      </c>
      <c r="T27" s="250" t="s">
        <v>90</v>
      </c>
      <c r="U27" s="251" t="s">
        <v>0</v>
      </c>
      <c r="V27" s="250">
        <v>44600</v>
      </c>
      <c r="W27" s="251" t="s">
        <v>0</v>
      </c>
      <c r="X27" s="252">
        <v>44600</v>
      </c>
      <c r="Y27" s="251" t="s">
        <v>0</v>
      </c>
      <c r="Z27" s="241" t="s">
        <v>89</v>
      </c>
    </row>
    <row r="28" spans="1:26" s="206" customFormat="1" ht="43.5" customHeight="1" thickBot="1" x14ac:dyDescent="0.3">
      <c r="A28" s="303"/>
      <c r="B28" s="261" t="s">
        <v>84</v>
      </c>
      <c r="C28" s="229"/>
      <c r="D28" s="230"/>
      <c r="E28" s="231"/>
      <c r="F28" s="232"/>
      <c r="G28" s="233"/>
      <c r="H28" s="232"/>
      <c r="I28" s="231"/>
      <c r="J28" s="232"/>
      <c r="K28" s="231"/>
      <c r="L28" s="232"/>
      <c r="M28" s="231"/>
      <c r="N28" s="232"/>
      <c r="O28" s="231"/>
      <c r="P28" s="234"/>
      <c r="Q28" s="235"/>
      <c r="R28" s="236">
        <v>5400</v>
      </c>
      <c r="S28" s="234" t="s">
        <v>0</v>
      </c>
      <c r="T28" s="237" t="s">
        <v>90</v>
      </c>
      <c r="U28" s="238" t="s">
        <v>0</v>
      </c>
      <c r="V28" s="237">
        <v>3000</v>
      </c>
      <c r="W28" s="238" t="s">
        <v>0</v>
      </c>
      <c r="X28" s="239">
        <v>3630</v>
      </c>
      <c r="Y28" s="238" t="s">
        <v>0</v>
      </c>
      <c r="Z28" s="240" t="s">
        <v>126</v>
      </c>
    </row>
    <row r="29" spans="1:26" ht="68.25" customHeight="1" thickBot="1" x14ac:dyDescent="0.3">
      <c r="A29" s="145"/>
      <c r="B29" s="170" t="s">
        <v>4</v>
      </c>
      <c r="C29" s="171" t="e">
        <f>SUM(#REF!)</f>
        <v>#REF!</v>
      </c>
      <c r="D29" s="172" t="s">
        <v>0</v>
      </c>
      <c r="E29" s="173">
        <f>SUM(E17:E28)</f>
        <v>0</v>
      </c>
      <c r="F29" s="174" t="s">
        <v>0</v>
      </c>
      <c r="G29" s="175" t="e">
        <f>SUM(#REF!)</f>
        <v>#REF!</v>
      </c>
      <c r="H29" s="174" t="s">
        <v>0</v>
      </c>
      <c r="I29" s="173">
        <f>SUM(I17:I28)</f>
        <v>0</v>
      </c>
      <c r="J29" s="174" t="s">
        <v>0</v>
      </c>
      <c r="K29" s="176">
        <f>SUM(K17:K28)</f>
        <v>0</v>
      </c>
      <c r="L29" s="174" t="s">
        <v>0</v>
      </c>
      <c r="M29" s="176">
        <f>SUM(M17:M28)</f>
        <v>0</v>
      </c>
      <c r="N29" s="174" t="s">
        <v>0</v>
      </c>
      <c r="O29" s="176">
        <f>SUM(O17:O28)</f>
        <v>0</v>
      </c>
      <c r="P29" s="177" t="s">
        <v>0</v>
      </c>
      <c r="Q29" s="178">
        <f>SUM(Q17:Q28)</f>
        <v>0</v>
      </c>
      <c r="R29" s="179">
        <f>SUM(R17:R28)</f>
        <v>97800</v>
      </c>
      <c r="S29" s="177" t="s">
        <v>0</v>
      </c>
      <c r="T29" s="178">
        <f>SUM(T17:T28)</f>
        <v>0</v>
      </c>
      <c r="U29" s="216" t="s">
        <v>0</v>
      </c>
      <c r="V29" s="178">
        <f>SUM(V17:V28)</f>
        <v>106000</v>
      </c>
      <c r="W29" s="216" t="s">
        <v>0</v>
      </c>
      <c r="X29" s="176">
        <f>SUM(X17:X28)</f>
        <v>110179</v>
      </c>
      <c r="Y29" s="216" t="s">
        <v>0</v>
      </c>
      <c r="Z29" s="180" t="s">
        <v>90</v>
      </c>
    </row>
    <row r="30" spans="1:26" ht="23.25" customHeight="1" x14ac:dyDescent="0.25">
      <c r="A30" s="124"/>
      <c r="B30" s="157"/>
      <c r="C30" s="158"/>
      <c r="D30" s="159"/>
      <c r="E30" s="160"/>
      <c r="F30" s="161"/>
      <c r="G30" s="162"/>
      <c r="H30" s="161"/>
      <c r="I30" s="163"/>
      <c r="J30" s="161"/>
      <c r="K30" s="164"/>
      <c r="L30" s="161"/>
      <c r="M30" s="164"/>
      <c r="N30" s="165"/>
      <c r="O30" s="166"/>
      <c r="P30" s="165"/>
      <c r="Q30" s="167"/>
      <c r="R30" s="168"/>
      <c r="S30" s="169"/>
      <c r="T30" s="210"/>
      <c r="U30" s="217"/>
      <c r="V30" s="220"/>
      <c r="W30" s="223"/>
      <c r="X30" s="226"/>
      <c r="Y30" s="223"/>
      <c r="Z30" s="103"/>
    </row>
    <row r="31" spans="1:26" ht="32.25" customHeight="1" x14ac:dyDescent="0.25">
      <c r="A31" s="124"/>
      <c r="B31" s="76" t="s">
        <v>21</v>
      </c>
      <c r="C31" s="70" t="e">
        <f>SUM(C14-C29)</f>
        <v>#REF!</v>
      </c>
      <c r="D31" s="71" t="s">
        <v>0</v>
      </c>
      <c r="E31" s="77">
        <f>E14-E29</f>
        <v>0</v>
      </c>
      <c r="F31" s="73" t="s">
        <v>0</v>
      </c>
      <c r="G31" s="74" t="e">
        <f>G14-G29</f>
        <v>#REF!</v>
      </c>
      <c r="H31" s="73" t="s">
        <v>0</v>
      </c>
      <c r="I31" s="72">
        <f>I14-I29</f>
        <v>0</v>
      </c>
      <c r="J31" s="73" t="s">
        <v>0</v>
      </c>
      <c r="K31" s="78">
        <f>K14-K29</f>
        <v>0</v>
      </c>
      <c r="L31" s="73" t="s">
        <v>0</v>
      </c>
      <c r="M31" s="78">
        <f>M14-M29</f>
        <v>0</v>
      </c>
      <c r="N31" s="75" t="s">
        <v>0</v>
      </c>
      <c r="O31" s="79" t="e">
        <f>O14-O29</f>
        <v>#REF!</v>
      </c>
      <c r="P31" s="75" t="s">
        <v>0</v>
      </c>
      <c r="Q31" s="107">
        <f>Q14-Q29</f>
        <v>0</v>
      </c>
      <c r="R31" s="131">
        <f>SUM(R14-R29)</f>
        <v>-97800</v>
      </c>
      <c r="S31" s="75" t="s">
        <v>0</v>
      </c>
      <c r="T31" s="211">
        <f>SUM(T14-T29)</f>
        <v>0</v>
      </c>
      <c r="U31" s="218" t="s">
        <v>0</v>
      </c>
      <c r="V31" s="221">
        <f>V14-V29</f>
        <v>2400</v>
      </c>
      <c r="W31" s="218" t="s">
        <v>0</v>
      </c>
      <c r="X31" s="227">
        <f>SUM(X14-X29)</f>
        <v>2904</v>
      </c>
      <c r="Y31" s="218" t="s">
        <v>0</v>
      </c>
      <c r="Z31" s="104"/>
    </row>
    <row r="32" spans="1:26" s="4" customFormat="1" ht="21" thickBot="1" x14ac:dyDescent="0.4">
      <c r="A32" s="124"/>
      <c r="B32" s="49"/>
      <c r="C32" s="36"/>
      <c r="D32" s="37"/>
      <c r="E32" s="40"/>
      <c r="F32" s="38"/>
      <c r="G32" s="39"/>
      <c r="H32" s="38"/>
      <c r="I32" s="50"/>
      <c r="J32" s="38"/>
      <c r="K32" s="45"/>
      <c r="L32" s="51"/>
      <c r="M32" s="45"/>
      <c r="N32" s="52"/>
      <c r="O32" s="53"/>
      <c r="P32" s="52"/>
      <c r="Q32" s="108"/>
      <c r="R32" s="132"/>
      <c r="S32" s="133"/>
      <c r="T32" s="212"/>
      <c r="U32" s="219"/>
      <c r="V32" s="222"/>
      <c r="W32" s="224"/>
      <c r="X32" s="228"/>
      <c r="Y32" s="224"/>
      <c r="Z32" s="102"/>
    </row>
  </sheetData>
  <mergeCells count="6">
    <mergeCell ref="C16:D16"/>
    <mergeCell ref="A19:A20"/>
    <mergeCell ref="A24:A25"/>
    <mergeCell ref="A27:A28"/>
    <mergeCell ref="B3:Z3"/>
    <mergeCell ref="C4:D4"/>
  </mergeCells>
  <pageMargins left="0.55118110236220474" right="0.55118110236220474" top="0.41" bottom="0.57999999999999996" header="0.41" footer="0.51181102362204722"/>
  <pageSetup paperSize="8" scale="49" fitToHeight="2" orientation="portrait" r:id="rId1"/>
  <headerFooter alignWithMargins="0"/>
  <rowBreaks count="1" manualBreakCount="1">
    <brk id="1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10" zoomScale="90" zoomScaleNormal="90" zoomScaleSheetLayoutView="50" workbookViewId="0">
      <selection activeCell="C28" sqref="C28"/>
    </sheetView>
  </sheetViews>
  <sheetFormatPr defaultRowHeight="13.2" x14ac:dyDescent="0.25"/>
  <cols>
    <col min="1" max="1" width="2.44140625" customWidth="1"/>
    <col min="2" max="2" width="31.33203125" customWidth="1"/>
    <col min="3" max="3" width="40.6640625" customWidth="1"/>
    <col min="4" max="4" width="40" customWidth="1"/>
    <col min="6" max="6" width="8.33203125" customWidth="1"/>
  </cols>
  <sheetData>
    <row r="1" spans="1:6" ht="21" x14ac:dyDescent="0.4">
      <c r="A1" s="12"/>
      <c r="B1" s="13"/>
      <c r="C1" s="2"/>
      <c r="D1" s="2"/>
    </row>
    <row r="2" spans="1:6" ht="21" x14ac:dyDescent="0.4">
      <c r="A2" s="12"/>
      <c r="B2" s="13"/>
      <c r="C2" s="2"/>
      <c r="D2" s="2"/>
    </row>
    <row r="3" spans="1:6" x14ac:dyDescent="0.25">
      <c r="A3" s="12"/>
      <c r="B3" s="310"/>
      <c r="C3" s="2"/>
      <c r="D3" s="2"/>
    </row>
    <row r="4" spans="1:6" x14ac:dyDescent="0.25">
      <c r="A4" s="12"/>
      <c r="B4" s="311"/>
      <c r="C4" s="2"/>
      <c r="D4" s="2"/>
    </row>
    <row r="5" spans="1:6" s="16" customFormat="1" ht="70.5" customHeight="1" x14ac:dyDescent="0.25">
      <c r="A5" s="84"/>
      <c r="B5" s="309" t="s">
        <v>104</v>
      </c>
      <c r="C5" s="309"/>
      <c r="D5" s="309"/>
    </row>
    <row r="6" spans="1:6" ht="15" customHeight="1" thickBot="1" x14ac:dyDescent="0.45">
      <c r="A6" s="12"/>
      <c r="B6" s="18"/>
      <c r="C6" s="14"/>
      <c r="D6" s="14"/>
    </row>
    <row r="7" spans="1:6" ht="16.5" customHeight="1" x14ac:dyDescent="0.25">
      <c r="A7" s="12"/>
      <c r="B7" s="312" t="s">
        <v>19</v>
      </c>
      <c r="C7" s="278"/>
      <c r="D7" s="307" t="s">
        <v>144</v>
      </c>
      <c r="E7" s="3"/>
      <c r="F7" s="3"/>
    </row>
    <row r="8" spans="1:6" ht="48" customHeight="1" thickBot="1" x14ac:dyDescent="0.3">
      <c r="A8" s="12"/>
      <c r="B8" s="313"/>
      <c r="C8" s="279" t="s">
        <v>128</v>
      </c>
      <c r="D8" s="308"/>
      <c r="E8" s="269"/>
      <c r="F8" s="269"/>
    </row>
    <row r="9" spans="1:6" ht="17.25" customHeight="1" x14ac:dyDescent="0.25">
      <c r="A9" s="12"/>
      <c r="B9" s="87" t="s">
        <v>8</v>
      </c>
      <c r="C9" s="85">
        <v>3928</v>
      </c>
      <c r="D9" s="85">
        <v>3928</v>
      </c>
      <c r="E9" s="270"/>
      <c r="F9" s="271"/>
    </row>
    <row r="10" spans="1:6" ht="16.5" customHeight="1" x14ac:dyDescent="0.25">
      <c r="A10" s="12"/>
      <c r="B10" s="88" t="s">
        <v>9</v>
      </c>
      <c r="C10" s="85">
        <v>9856</v>
      </c>
      <c r="D10" s="85">
        <v>10856</v>
      </c>
      <c r="E10" s="270"/>
      <c r="F10" s="271"/>
    </row>
    <row r="11" spans="1:6" ht="18" hidden="1" customHeight="1" x14ac:dyDescent="0.25">
      <c r="A11" s="12"/>
      <c r="B11" s="88" t="s">
        <v>20</v>
      </c>
      <c r="C11" s="85"/>
      <c r="D11" s="85"/>
      <c r="E11" s="3"/>
      <c r="F11" s="3"/>
    </row>
    <row r="12" spans="1:6" ht="16.5" customHeight="1" x14ac:dyDescent="0.25">
      <c r="A12" s="12"/>
      <c r="B12" s="88" t="s">
        <v>10</v>
      </c>
      <c r="C12" s="85">
        <v>17974</v>
      </c>
      <c r="D12" s="85">
        <v>19974</v>
      </c>
      <c r="E12" s="270"/>
      <c r="F12" s="271"/>
    </row>
    <row r="13" spans="1:6" ht="17.25" customHeight="1" x14ac:dyDescent="0.25">
      <c r="A13" s="12"/>
      <c r="B13" s="88" t="s">
        <v>11</v>
      </c>
      <c r="C13" s="85">
        <v>29974</v>
      </c>
      <c r="D13" s="85">
        <v>31974</v>
      </c>
      <c r="E13" s="270"/>
      <c r="F13" s="271"/>
    </row>
    <row r="14" spans="1:6" ht="15.75" customHeight="1" x14ac:dyDescent="0.25">
      <c r="A14" s="12"/>
      <c r="B14" s="88" t="s">
        <v>12</v>
      </c>
      <c r="C14" s="85">
        <v>17974</v>
      </c>
      <c r="D14" s="85">
        <v>19974</v>
      </c>
      <c r="E14" s="270"/>
      <c r="F14" s="271"/>
    </row>
    <row r="15" spans="1:6" ht="16.5" customHeight="1" x14ac:dyDescent="0.25">
      <c r="A15" s="12"/>
      <c r="B15" s="88" t="s">
        <v>13</v>
      </c>
      <c r="C15" s="85">
        <v>29974</v>
      </c>
      <c r="D15" s="85">
        <v>31974</v>
      </c>
      <c r="E15" s="270"/>
      <c r="F15" s="271"/>
    </row>
    <row r="16" spans="1:6" ht="16.5" customHeight="1" x14ac:dyDescent="0.25">
      <c r="A16" s="12"/>
      <c r="B16" s="88" t="s">
        <v>14</v>
      </c>
      <c r="C16" s="85">
        <v>9856</v>
      </c>
      <c r="D16" s="85">
        <v>10856</v>
      </c>
      <c r="E16" s="270"/>
      <c r="F16" s="271"/>
    </row>
    <row r="17" spans="1:6" ht="15" x14ac:dyDescent="0.25">
      <c r="A17" s="12"/>
      <c r="B17" s="88" t="s">
        <v>15</v>
      </c>
      <c r="C17" s="85">
        <v>9856</v>
      </c>
      <c r="D17" s="85">
        <v>10856</v>
      </c>
      <c r="E17" s="270"/>
      <c r="F17" s="271"/>
    </row>
    <row r="18" spans="1:6" ht="15" x14ac:dyDescent="0.25">
      <c r="A18" s="12"/>
      <c r="B18" s="88" t="s">
        <v>31</v>
      </c>
      <c r="C18" s="85">
        <v>7250</v>
      </c>
      <c r="D18" s="314">
        <v>8856</v>
      </c>
      <c r="E18" s="270"/>
      <c r="F18" s="271"/>
    </row>
    <row r="19" spans="1:6" ht="15" x14ac:dyDescent="0.25">
      <c r="A19" s="12"/>
      <c r="B19" s="88" t="s">
        <v>34</v>
      </c>
      <c r="C19" s="85">
        <v>9856</v>
      </c>
      <c r="D19" s="314">
        <v>0</v>
      </c>
      <c r="E19" s="270"/>
      <c r="F19" s="271"/>
    </row>
    <row r="20" spans="1:6" s="3" customFormat="1" ht="15" x14ac:dyDescent="0.25">
      <c r="A20" s="15"/>
      <c r="B20" s="267" t="s">
        <v>16</v>
      </c>
      <c r="C20" s="85">
        <v>9856</v>
      </c>
      <c r="D20" s="85">
        <v>10856</v>
      </c>
      <c r="E20" s="272"/>
      <c r="F20" s="271"/>
    </row>
    <row r="21" spans="1:6" s="3" customFormat="1" ht="15" x14ac:dyDescent="0.25">
      <c r="A21" s="15"/>
      <c r="B21" s="267" t="s">
        <v>17</v>
      </c>
      <c r="C21" s="85">
        <v>7856</v>
      </c>
      <c r="D21" s="314">
        <v>8856</v>
      </c>
      <c r="E21" s="272"/>
      <c r="F21" s="271"/>
    </row>
    <row r="22" spans="1:6" s="3" customFormat="1" ht="15" x14ac:dyDescent="0.25">
      <c r="A22" s="15"/>
      <c r="B22" s="268" t="s">
        <v>29</v>
      </c>
      <c r="C22" s="85">
        <v>9856</v>
      </c>
      <c r="D22" s="85">
        <v>10856</v>
      </c>
      <c r="E22" s="272"/>
      <c r="F22" s="271"/>
    </row>
    <row r="23" spans="1:6" s="3" customFormat="1" ht="15.6" thickBot="1" x14ac:dyDescent="0.3">
      <c r="A23" s="15"/>
      <c r="B23" s="119"/>
      <c r="C23" s="86"/>
      <c r="D23" s="86"/>
    </row>
    <row r="24" spans="1:6" ht="33" customHeight="1" thickBot="1" x14ac:dyDescent="0.3">
      <c r="A24" s="12"/>
      <c r="B24" s="89" t="s">
        <v>18</v>
      </c>
      <c r="C24" s="92">
        <f>SUM(C9:C23)</f>
        <v>174066</v>
      </c>
      <c r="D24" s="118">
        <f>SUM(D9:D23)</f>
        <v>179816</v>
      </c>
    </row>
    <row r="25" spans="1:6" x14ac:dyDescent="0.25">
      <c r="A25" s="12"/>
      <c r="B25" s="15"/>
      <c r="C25" s="12"/>
      <c r="D25" s="12"/>
    </row>
    <row r="26" spans="1:6" x14ac:dyDescent="0.25">
      <c r="A26" s="12"/>
      <c r="B26" s="12"/>
      <c r="C26" s="15"/>
      <c r="D26" s="15"/>
    </row>
    <row r="27" spans="1:6" x14ac:dyDescent="0.25">
      <c r="A27" s="12"/>
      <c r="B27" s="12"/>
      <c r="C27" s="15"/>
      <c r="D27" s="15"/>
    </row>
    <row r="28" spans="1:6" ht="41.25" customHeight="1" x14ac:dyDescent="0.25">
      <c r="A28" s="12"/>
      <c r="B28" s="12"/>
      <c r="C28" s="90"/>
      <c r="D28" s="90"/>
      <c r="E28" s="12"/>
      <c r="F28" s="12"/>
    </row>
    <row r="29" spans="1:6" ht="12.75" customHeight="1" x14ac:dyDescent="0.25">
      <c r="A29" s="12"/>
      <c r="B29" s="12"/>
      <c r="C29" s="90"/>
      <c r="D29" s="90"/>
      <c r="E29" s="12"/>
      <c r="F29" s="12"/>
    </row>
    <row r="30" spans="1:6" ht="15" x14ac:dyDescent="0.25">
      <c r="B30" s="3"/>
      <c r="C30" s="55"/>
      <c r="D30" s="55"/>
    </row>
    <row r="31" spans="1:6" ht="15" x14ac:dyDescent="0.25">
      <c r="B31" s="3"/>
      <c r="C31" s="55"/>
      <c r="D31" s="55"/>
    </row>
    <row r="32" spans="1:6" ht="15" x14ac:dyDescent="0.25">
      <c r="B32" s="3"/>
      <c r="C32" s="56"/>
      <c r="D32" s="56"/>
    </row>
    <row r="33" spans="2:4" ht="15" x14ac:dyDescent="0.25">
      <c r="B33" s="3"/>
      <c r="C33" s="55"/>
      <c r="D33" s="55"/>
    </row>
    <row r="34" spans="2:4" ht="15" x14ac:dyDescent="0.25">
      <c r="B34" s="3"/>
      <c r="C34" s="55"/>
      <c r="D34" s="55"/>
    </row>
    <row r="35" spans="2:4" ht="15" x14ac:dyDescent="0.25">
      <c r="B35" s="3"/>
      <c r="C35" s="57"/>
      <c r="D35" s="57"/>
    </row>
    <row r="36" spans="2:4" ht="15" x14ac:dyDescent="0.25">
      <c r="B36" s="3"/>
      <c r="C36" s="55"/>
      <c r="D36" s="55"/>
    </row>
    <row r="37" spans="2:4" ht="15" x14ac:dyDescent="0.25">
      <c r="B37" s="3"/>
      <c r="C37" s="55"/>
      <c r="D37" s="55"/>
    </row>
    <row r="38" spans="2:4" ht="15" x14ac:dyDescent="0.25">
      <c r="B38" s="3"/>
      <c r="C38" s="55"/>
      <c r="D38" s="55"/>
    </row>
    <row r="39" spans="2:4" ht="15" x14ac:dyDescent="0.25">
      <c r="B39" s="3"/>
      <c r="C39" s="55"/>
      <c r="D39" s="55"/>
    </row>
    <row r="40" spans="2:4" ht="15" x14ac:dyDescent="0.25">
      <c r="B40" s="3"/>
      <c r="C40" s="55"/>
      <c r="D40" s="55"/>
    </row>
    <row r="41" spans="2:4" ht="15" x14ac:dyDescent="0.25">
      <c r="B41" s="3"/>
      <c r="C41" s="55"/>
      <c r="D41" s="55"/>
    </row>
    <row r="42" spans="2:4" ht="15" x14ac:dyDescent="0.25">
      <c r="B42" s="3"/>
      <c r="C42" s="55"/>
      <c r="D42" s="55"/>
    </row>
    <row r="43" spans="2:4" ht="15.6" x14ac:dyDescent="0.25">
      <c r="B43" s="3"/>
      <c r="C43" s="58"/>
      <c r="D43" s="58"/>
    </row>
    <row r="44" spans="2:4" x14ac:dyDescent="0.25">
      <c r="B44" s="3"/>
    </row>
    <row r="45" spans="2:4" x14ac:dyDescent="0.25">
      <c r="B45" s="3"/>
    </row>
  </sheetData>
  <mergeCells count="4">
    <mergeCell ref="D7:D8"/>
    <mergeCell ref="B5:D5"/>
    <mergeCell ref="B3:B4"/>
    <mergeCell ref="B7:B8"/>
  </mergeCells>
  <phoneticPr fontId="7" type="noConversion"/>
  <pageMargins left="0.15748031496062992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6" sqref="F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EGEA Draft Budget 2015</vt:lpstr>
      <vt:lpstr>EGEA Project fundings 2015</vt:lpstr>
      <vt:lpstr>MS Fees 2015</vt:lpstr>
      <vt:lpstr>Sheet1</vt:lpstr>
      <vt:lpstr>'EGEA Draft Budget 2015'!Print_Area</vt:lpstr>
      <vt:lpstr>'EGEA Project fundings 2015'!Print_Area</vt:lpstr>
    </vt:vector>
  </TitlesOfParts>
  <Company>European Garage Equipment Association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Situation EGEA</dc:title>
  <dc:creator>L.C.C. Andriessen</dc:creator>
  <cp:lastModifiedBy>FIRM</cp:lastModifiedBy>
  <cp:lastPrinted>2015-03-13T14:28:59Z</cp:lastPrinted>
  <dcterms:created xsi:type="dcterms:W3CDTF">2001-01-26T10:14:13Z</dcterms:created>
  <dcterms:modified xsi:type="dcterms:W3CDTF">2015-03-23T17:26:26Z</dcterms:modified>
</cp:coreProperties>
</file>