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7995" firstSheet="1" activeTab="4"/>
  </bookViews>
  <sheets>
    <sheet name="Timeline" sheetId="1" r:id="rId1"/>
    <sheet name="Evaluation" sheetId="2" r:id="rId2"/>
    <sheet name="SOW coverage" sheetId="3" r:id="rId3"/>
    <sheet name="ASANET-vNEXT comparison" sheetId="4" r:id="rId4"/>
    <sheet name="Business Plan" sheetId="5" r:id="rId5"/>
  </sheets>
  <calcPr calcId="145621"/>
</workbook>
</file>

<file path=xl/calcChain.xml><?xml version="1.0" encoding="utf-8"?>
<calcChain xmlns="http://schemas.openxmlformats.org/spreadsheetml/2006/main">
  <c r="B32" i="5" l="1"/>
  <c r="C29" i="5"/>
  <c r="D29" i="5" s="1"/>
  <c r="E29" i="5" s="1"/>
  <c r="F29" i="5" s="1"/>
  <c r="G29" i="5" s="1"/>
  <c r="C30" i="5"/>
  <c r="C31" i="5" s="1"/>
  <c r="D28" i="5"/>
  <c r="E28" i="5" s="1"/>
  <c r="F28" i="5" s="1"/>
  <c r="G28" i="5" s="1"/>
  <c r="D26" i="5"/>
  <c r="D27" i="5"/>
  <c r="E27" i="5" s="1"/>
  <c r="F27" i="5" s="1"/>
  <c r="E18" i="5"/>
  <c r="D18" i="5"/>
  <c r="B18" i="5"/>
  <c r="H18" i="5"/>
  <c r="C18" i="5"/>
  <c r="D30" i="5" l="1"/>
  <c r="D31" i="5" s="1"/>
  <c r="D32" i="5" s="1"/>
  <c r="C32" i="5"/>
  <c r="E26" i="5"/>
  <c r="E30" i="5" s="1"/>
  <c r="G27" i="5"/>
  <c r="C4" i="3"/>
  <c r="B4" i="3"/>
  <c r="F26" i="5" l="1"/>
  <c r="F30" i="5" s="1"/>
  <c r="AB2" i="1"/>
  <c r="AC2" i="1" s="1"/>
  <c r="AD2" i="1" s="1"/>
  <c r="AE2" i="1" s="1"/>
  <c r="AF2" i="1" s="1"/>
  <c r="AG2" i="1" s="1"/>
  <c r="AH2" i="1" s="1"/>
  <c r="AI2" i="1" s="1"/>
  <c r="AJ2" i="1" s="1"/>
  <c r="AK2" i="1" s="1"/>
  <c r="AA2" i="1"/>
  <c r="D2" i="1"/>
  <c r="E2" i="1" s="1"/>
  <c r="F2" i="1" s="1"/>
  <c r="G2" i="1" s="1"/>
  <c r="H2" i="1" s="1"/>
  <c r="I2" i="1" s="1"/>
  <c r="J2" i="1" s="1"/>
  <c r="K2" i="1" s="1"/>
  <c r="L2" i="1" s="1"/>
  <c r="M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C2" i="1"/>
  <c r="E31" i="5" l="1"/>
  <c r="E32" i="5" s="1"/>
  <c r="G26" i="5"/>
  <c r="G30" i="5" s="1"/>
  <c r="F31" i="5" l="1"/>
  <c r="G31" i="5" s="1"/>
  <c r="G32" i="5" s="1"/>
  <c r="F32" i="5" l="1"/>
</calcChain>
</file>

<file path=xl/comments1.xml><?xml version="1.0" encoding="utf-8"?>
<comments xmlns="http://schemas.openxmlformats.org/spreadsheetml/2006/main">
  <authors>
    <author>Marco Le Brun</author>
  </authors>
  <commentList>
    <comment ref="B4" authorId="0">
      <text>
        <r>
          <rPr>
            <sz val="9"/>
            <color indexed="81"/>
            <rFont val="Tahoma"/>
            <family val="2"/>
          </rPr>
          <t>includes update service</t>
        </r>
      </text>
    </comment>
    <comment ref="C4" authorId="0">
      <text>
        <r>
          <rPr>
            <sz val="9"/>
            <color indexed="81"/>
            <rFont val="Tahoma"/>
            <family val="2"/>
          </rPr>
          <t>includes update service</t>
        </r>
      </text>
    </comment>
  </commentList>
</comments>
</file>

<file path=xl/sharedStrings.xml><?xml version="1.0" encoding="utf-8"?>
<sst xmlns="http://schemas.openxmlformats.org/spreadsheetml/2006/main" count="247" uniqueCount="191">
  <si>
    <t>ASANET based solution</t>
  </si>
  <si>
    <t>Specification and user documentation</t>
  </si>
  <si>
    <t>ENC Server development</t>
  </si>
  <si>
    <t>Integration in test equipment (by each company)</t>
  </si>
  <si>
    <t>vNext based solution</t>
  </si>
  <si>
    <t>Proof of concept</t>
  </si>
  <si>
    <t>VIMS based solution</t>
  </si>
  <si>
    <t>Decision factors</t>
  </si>
  <si>
    <t>ASANET based</t>
  </si>
  <si>
    <t>vNext based</t>
  </si>
  <si>
    <t>VIMS based</t>
  </si>
  <si>
    <t>Conformance test suite</t>
  </si>
  <si>
    <t>Server multi-platform</t>
  </si>
  <si>
    <t>Complexity</t>
  </si>
  <si>
    <t>Cost for server, specs, test suite</t>
  </si>
  <si>
    <t>Cost for integration in test equipment</t>
  </si>
  <si>
    <t>Client multi-platform
(including simple HW and mobiles)</t>
  </si>
  <si>
    <t>Modern technology / life expectance</t>
  </si>
  <si>
    <t>Extensibility</t>
  </si>
  <si>
    <t>Business opportunities</t>
  </si>
  <si>
    <t>Tried and tested (risks)</t>
  </si>
  <si>
    <t>Time to market</t>
  </si>
  <si>
    <t>Easy, simple to maintain</t>
  </si>
  <si>
    <t>Low investment
Extension of existing product</t>
  </si>
  <si>
    <t>More opportunities</t>
  </si>
  <si>
    <t>Flexible</t>
  </si>
  <si>
    <t>Based on Windows and .net framework</t>
  </si>
  <si>
    <t>Extensible
Customizable</t>
  </si>
  <si>
    <t>Modern cross-platform solution
Supports REST
Standardized data format</t>
  </si>
  <si>
    <t>Modern cross-platform solution
Supports both SOAP and REST, more possibilities for developers
Standardized data format</t>
  </si>
  <si>
    <t>Windows only</t>
  </si>
  <si>
    <t>Yes</t>
  </si>
  <si>
    <t>Easier integration of smaller platforms</t>
  </si>
  <si>
    <t>Connection libraries available for free for selected platforms</t>
  </si>
  <si>
    <t>Less risks, proven on many installations
Highest market penetration
Stable</t>
  </si>
  <si>
    <t>Proposed from the developer of ASANET: long experience and satisfied users and customers</t>
  </si>
  <si>
    <t>More proven technology than vNext. Installed in 3 countries.
Existing cross-platform solution
Good risk management
Experienced company, engaged in standardization activities, with satisfied users and customers</t>
  </si>
  <si>
    <t>Light client, modular system, setup and troubleshooting may be complex.
Easily available development tools</t>
  </si>
  <si>
    <t>Light weight, low complexity
"Keep it simple", no unnecessary modules. Flexible
Easily available development tools</t>
  </si>
  <si>
    <t>Higher investment</t>
  </si>
  <si>
    <t>Unknown at the moment</t>
  </si>
  <si>
    <t>No cost for equipment already connected to ASANET</t>
  </si>
  <si>
    <t>Available in 6 months</t>
  </si>
  <si>
    <t>Available in 12 months</t>
  </si>
  <si>
    <t>Available in 9 months</t>
  </si>
  <si>
    <t>SOW Item</t>
  </si>
  <si>
    <t>To be quoted separately:</t>
  </si>
  <si>
    <t>Not to be quoted at present:</t>
  </si>
  <si>
    <t>Technical specification of the ENC interface, including definition and description of services and data, to allow manufacturers of ENC clients to connect to the EGEA Net</t>
  </si>
  <si>
    <t>Technical specification of the ENC server interface</t>
  </si>
  <si>
    <t>ENC server software (as source code or in binary format for Windows and Linux)</t>
  </si>
  <si>
    <t>Conformance test plan</t>
  </si>
  <si>
    <t>Conformance test suite (also as source code)</t>
  </si>
  <si>
    <t>Implementation guideline</t>
  </si>
  <si>
    <t>Schedule</t>
  </si>
  <si>
    <t>Documents will be publicly available (not necessarily free of charge to cover the costs)</t>
  </si>
  <si>
    <t>Support to developers of ENC Clients (equipment manufacturers, DMS and PTI application developers), Monday-Friday, 8:00-17:00 CET, in English</t>
  </si>
  <si>
    <t>License terms</t>
  </si>
  <si>
    <t>Conformance test plan for the ENC server</t>
  </si>
  <si>
    <t>Conformance test suite for the ENC server (also as source code)</t>
  </si>
  <si>
    <t>Technical specification of the ENC server with details to allow independent development of compliant ENC server</t>
  </si>
  <si>
    <t>ENC client platform module for integration in the devices (as binary or as source code in different languages: C#, Java, C)</t>
  </si>
  <si>
    <t>Connection to the VIP for vehicle PTI data retrieval</t>
  </si>
  <si>
    <t>Certification activities</t>
  </si>
  <si>
    <t>Troubleshooting and support to PTI centers will be responsibility of the equipment manufacturers or PTI application and DMS providers.</t>
  </si>
  <si>
    <t>ASANET</t>
  </si>
  <si>
    <t>vNEXT</t>
  </si>
  <si>
    <t>VIMS</t>
  </si>
  <si>
    <t>4.1.1 Operating system for ENC Server</t>
  </si>
  <si>
    <t>4.1.2 Transmission protocols</t>
  </si>
  <si>
    <t>4.1.3 Standard data formats</t>
  </si>
  <si>
    <t>4.1.4 Documentation</t>
  </si>
  <si>
    <t>4.2.1 Installation</t>
  </si>
  <si>
    <t>4.2.1 Server discovery</t>
  </si>
  <si>
    <t>4.2.1 Client acceptance</t>
  </si>
  <si>
    <t>4.2.2 Client compliance</t>
  </si>
  <si>
    <t>4.3.4 Client configuration</t>
  </si>
  <si>
    <t>4.2.4 Status report</t>
  </si>
  <si>
    <t>4.2.5 New client types and services</t>
  </si>
  <si>
    <t>4.2.6 Adding new information to existing service definitions</t>
  </si>
  <si>
    <t>4.2.7 Software Updates</t>
  </si>
  <si>
    <t>4.2.8 Device information</t>
  </si>
  <si>
    <t>4.2.9 Diagnosis</t>
  </si>
  <si>
    <t>4.3.1 and 4.5.1 Order and status</t>
  </si>
  <si>
    <t>4.3.2 Time synchronization</t>
  </si>
  <si>
    <t>4.3.3 and 4.3.4 Vehicle data</t>
  </si>
  <si>
    <t>4.3.6 and 4.5.2 test results</t>
  </si>
  <si>
    <t>4.3.7 and 4.5.3 Retrieve results</t>
  </si>
  <si>
    <t>4.4.1 Trigger action</t>
  </si>
  <si>
    <t>4.4.2 Exchange live data</t>
  </si>
  <si>
    <t>4.4.3 Remote control</t>
  </si>
  <si>
    <t>4.6 Security</t>
  </si>
  <si>
    <t>Windows, Linux</t>
  </si>
  <si>
    <t>TCP/IP</t>
  </si>
  <si>
    <t>XML, JPG</t>
  </si>
  <si>
    <t>Language+Keywords in English</t>
  </si>
  <si>
    <t>Simple, user level</t>
  </si>
  <si>
    <t>Automatic</t>
  </si>
  <si>
    <t>Automatic and manual</t>
  </si>
  <si>
    <t>Optional group and sequence</t>
  </si>
  <si>
    <t>Connection and communication test</t>
  </si>
  <si>
    <t>Should not affect existing implementations</t>
  </si>
  <si>
    <t>Provide version information and updates to clients</t>
  </si>
  <si>
    <t>Client shall provide information to ENC Server</t>
  </si>
  <si>
    <t>Diagnosis tool shall be available</t>
  </si>
  <si>
    <t>Create, distribute and modify order data</t>
  </si>
  <si>
    <t>ENC server shall provide time</t>
  </si>
  <si>
    <t>Separate modules</t>
  </si>
  <si>
    <t>Shall transport any kind of data</t>
  </si>
  <si>
    <t>Client can request former results</t>
  </si>
  <si>
    <t>Perform action on specific client</t>
  </si>
  <si>
    <t>Live exchange directly and via ENC</t>
  </si>
  <si>
    <t>Request client to perform a command</t>
  </si>
  <si>
    <t>Shall be provided via public/private key infrastructure</t>
  </si>
  <si>
    <t>Network manager only on Windows platforms</t>
  </si>
  <si>
    <t>Fulfilled</t>
  </si>
  <si>
    <t>Some parts are in fixed block format. Results are XML</t>
  </si>
  <si>
    <t>Only automatic</t>
  </si>
  <si>
    <t>Manual test with tools</t>
  </si>
  <si>
    <t>DLoc and optional group</t>
  </si>
  <si>
    <t>Fulfilled (AwnDiag)</t>
  </si>
  <si>
    <t>Possible with new service definition and implementation</t>
  </si>
  <si>
    <t>Client information partially embedded in test results. Additional information possible with new service</t>
  </si>
  <si>
    <t>Possible with new service definition</t>
  </si>
  <si>
    <t>asanetwork LiveStream only via server</t>
  </si>
  <si>
    <t>Possible, provided by clients</t>
  </si>
  <si>
    <t>Topic</t>
  </si>
  <si>
    <t>Requirement</t>
  </si>
  <si>
    <t>2000 € per year per company</t>
  </si>
  <si>
    <t>Fulfilled, XML, JSON</t>
  </si>
  <si>
    <t>Possible with separate module</t>
  </si>
  <si>
    <t>Fulfilled, provided by clients</t>
  </si>
  <si>
    <t xml:space="preserve">START-UP COSTS </t>
  </si>
  <si>
    <t>Legal consultation</t>
  </si>
  <si>
    <t>Computer</t>
  </si>
  <si>
    <t>EGEA secretariat and advisory</t>
  </si>
  <si>
    <t>Database</t>
  </si>
  <si>
    <t>External consultancies (IT, encryption, privacy)</t>
  </si>
  <si>
    <t>Insurance</t>
  </si>
  <si>
    <t>?</t>
  </si>
  <si>
    <t>WP1: Technical specifications for the “EGEA Net Communicator” and for the connected clients</t>
  </si>
  <si>
    <t>WP2: Software development</t>
  </si>
  <si>
    <t>WP3: Conformance test documents and tools</t>
  </si>
  <si>
    <t>WP4: Support package</t>
  </si>
  <si>
    <t>WP5: Certification</t>
  </si>
  <si>
    <t xml:space="preserve">   Logo creation</t>
  </si>
  <si>
    <t xml:space="preserve">   Database creation</t>
  </si>
  <si>
    <t xml:space="preserve">   Website adaptation</t>
  </si>
  <si>
    <t xml:space="preserve">   Registation of collective mark (EGEA Label)</t>
  </si>
  <si>
    <t xml:space="preserve">   Creation of leaflet and printing thereof</t>
  </si>
  <si>
    <t xml:space="preserve">   Creation of contract for use of EGEA Label</t>
  </si>
  <si>
    <t>Setup internal process</t>
  </si>
  <si>
    <t>Total start-up costs</t>
  </si>
  <si>
    <t>Total fixed costs</t>
  </si>
  <si>
    <t>Option 1
Upgrade ASANET to new requirements</t>
  </si>
  <si>
    <t>Option 2
EGEA NET
based on
ASANET</t>
  </si>
  <si>
    <t>IP ownership</t>
  </si>
  <si>
    <t>Asanetwork</t>
  </si>
  <si>
    <t>EGEA</t>
  </si>
  <si>
    <t>FIXED COSTS (per year)</t>
  </si>
  <si>
    <t>Cost (€/y)</t>
  </si>
  <si>
    <t>SW and docu maintenance</t>
  </si>
  <si>
    <t>Administration of logo and certification authority</t>
  </si>
  <si>
    <t>Certification costs not included (ca. 1000€/pc)</t>
  </si>
  <si>
    <t>Accumulated cost</t>
  </si>
  <si>
    <t>Equipment certification fee (EGEA part, not including live costs)</t>
  </si>
  <si>
    <t>Yearly revenue from certifications</t>
  </si>
  <si>
    <t>Accumulated revenue</t>
  </si>
  <si>
    <t>Commercial SW certification fee (EGEA part, not including live costs)</t>
  </si>
  <si>
    <t>PTI SW certification fee (EGEA part, not including live costs)</t>
  </si>
  <si>
    <t>??????</t>
  </si>
  <si>
    <t>Option 3
EGEA NET
based on
vNext</t>
  </si>
  <si>
    <t>Option 4
EGEA NET
based on
VIMS</t>
  </si>
  <si>
    <t>Option 5
EGEA NET
combining
ASANET and VIMS</t>
  </si>
  <si>
    <t>New certifications</t>
  </si>
  <si>
    <t>- Test equipment</t>
  </si>
  <si>
    <t>- Commercial SW</t>
  </si>
  <si>
    <t>- PTI SW</t>
  </si>
  <si>
    <t>Balance</t>
  </si>
  <si>
    <t>ASANET with JSON</t>
  </si>
  <si>
    <t>not needed (can use open source to build that)</t>
  </si>
  <si>
    <t>JSON inteface shall have standard format only and map data to the ASANET format (e.g. maintain both fields: new and legacy format)</t>
  </si>
  <si>
    <t>Manual shall be implemented</t>
  </si>
  <si>
    <t>Fine with manual test with tools</t>
  </si>
  <si>
    <t>Fine with DLoc and optional group</t>
  </si>
  <si>
    <t>Fine with new service definition and implementation</t>
  </si>
  <si>
    <t>New services have to be implemented</t>
  </si>
  <si>
    <t>New service has to be implemented</t>
  </si>
  <si>
    <t>TBD</t>
  </si>
  <si>
    <t>Clients on iPhone, Android, etc.</t>
  </si>
  <si>
    <t>Easily with JSON interface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</si>
</sst>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€&quot;\ #,##0;[Red]\-&quot;€&quot;\ #,##0"/>
    <numFmt numFmtId="164" formatCode="&quot;€&quot;\ #,##0"/>
    <numFmt numFmtId="165" formatCode="#,##0\ &quot;€&quot;"/>
    <numFmt numFmtId="166" formatCode="&quot;$&quot;#,##0"/>
    <numFmt numFmtId="167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9"/>
      <name val="Calibri"/>
      <family val="2"/>
      <scheme val="minor"/>
    </font>
    <font>
      <sz val="11"/>
      <color indexed="63"/>
      <name val="Calibri"/>
      <family val="2"/>
      <scheme val="minor"/>
    </font>
    <font>
      <sz val="12"/>
      <color indexed="63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9"/>
      </patternFill>
    </fill>
    <fill>
      <patternFill patternType="solid">
        <fgColor rgb="FFFFFF00"/>
        <bgColor indexed="9"/>
      </patternFill>
    </fill>
  </fills>
  <borders count="10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1" fillId="3" borderId="0" xfId="0" applyFont="1" applyFill="1" applyAlignment="1">
      <alignment vertical="top" wrapText="1"/>
    </xf>
    <xf numFmtId="0" fontId="0" fillId="3" borderId="0" xfId="0" applyFill="1" applyAlignment="1">
      <alignment vertical="top"/>
    </xf>
    <xf numFmtId="0" fontId="0" fillId="0" borderId="0" xfId="0" applyAlignment="1">
      <alignment vertical="top" wrapText="1"/>
    </xf>
    <xf numFmtId="164" fontId="0" fillId="6" borderId="0" xfId="0" applyNumberFormat="1" applyFill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4" fillId="3" borderId="0" xfId="0" applyFont="1" applyFill="1" applyAlignment="1">
      <alignment vertical="top" wrapText="1"/>
    </xf>
    <xf numFmtId="164" fontId="0" fillId="3" borderId="0" xfId="0" applyNumberFormat="1" applyFill="1" applyAlignment="1">
      <alignment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9" fillId="9" borderId="1" xfId="0" applyFont="1" applyFill="1" applyBorder="1" applyAlignment="1">
      <alignment wrapText="1"/>
    </xf>
    <xf numFmtId="167" fontId="10" fillId="9" borderId="2" xfId="0" applyNumberFormat="1" applyFont="1" applyFill="1" applyBorder="1" applyAlignment="1">
      <alignment wrapText="1"/>
    </xf>
    <xf numFmtId="167" fontId="10" fillId="9" borderId="1" xfId="0" applyNumberFormat="1" applyFont="1" applyFill="1" applyBorder="1" applyAlignment="1">
      <alignment wrapText="1"/>
    </xf>
    <xf numFmtId="49" fontId="7" fillId="10" borderId="1" xfId="0" applyNumberFormat="1" applyFont="1" applyFill="1" applyBorder="1" applyAlignment="1" applyProtection="1">
      <alignment horizontal="left" wrapText="1"/>
      <protection locked="0"/>
    </xf>
    <xf numFmtId="165" fontId="8" fillId="10" borderId="2" xfId="0" applyNumberFormat="1" applyFont="1" applyFill="1" applyBorder="1" applyAlignment="1" applyProtection="1">
      <alignment wrapText="1"/>
      <protection locked="0"/>
    </xf>
    <xf numFmtId="166" fontId="7" fillId="10" borderId="1" xfId="0" applyNumberFormat="1" applyFont="1" applyFill="1" applyBorder="1" applyAlignment="1" applyProtection="1">
      <alignment wrapText="1"/>
      <protection locked="0"/>
    </xf>
    <xf numFmtId="165" fontId="8" fillId="10" borderId="1" xfId="0" applyNumberFormat="1" applyFont="1" applyFill="1" applyBorder="1" applyAlignment="1" applyProtection="1">
      <alignment wrapText="1"/>
      <protection locked="0"/>
    </xf>
    <xf numFmtId="49" fontId="7" fillId="10" borderId="1" xfId="0" applyNumberFormat="1" applyFont="1" applyFill="1" applyBorder="1" applyAlignment="1" applyProtection="1">
      <alignment wrapText="1"/>
      <protection locked="0"/>
    </xf>
    <xf numFmtId="166" fontId="7" fillId="10" borderId="1" xfId="0" applyNumberFormat="1" applyFont="1" applyFill="1" applyBorder="1" applyAlignment="1" applyProtection="1">
      <alignment horizontal="left" wrapText="1" indent="1"/>
      <protection locked="0"/>
    </xf>
    <xf numFmtId="166" fontId="8" fillId="10" borderId="1" xfId="0" applyNumberFormat="1" applyFont="1" applyFill="1" applyBorder="1" applyAlignment="1" applyProtection="1">
      <alignment wrapText="1"/>
      <protection locked="0"/>
    </xf>
    <xf numFmtId="49" fontId="7" fillId="10" borderId="1" xfId="0" applyNumberFormat="1" applyFont="1" applyFill="1" applyBorder="1" applyAlignment="1" applyProtection="1">
      <alignment horizontal="left" wrapText="1" indent="1"/>
      <protection locked="0"/>
    </xf>
    <xf numFmtId="165" fontId="8" fillId="11" borderId="2" xfId="0" applyNumberFormat="1" applyFont="1" applyFill="1" applyBorder="1" applyAlignment="1" applyProtection="1">
      <alignment wrapText="1"/>
      <protection locked="0"/>
    </xf>
    <xf numFmtId="0" fontId="6" fillId="7" borderId="1" xfId="0" applyFont="1" applyFill="1" applyBorder="1" applyAlignment="1">
      <alignment vertical="top" wrapText="1"/>
    </xf>
    <xf numFmtId="0" fontId="6" fillId="8" borderId="2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6" fontId="11" fillId="0" borderId="6" xfId="0" applyNumberFormat="1" applyFont="1" applyBorder="1" applyAlignment="1">
      <alignment horizontal="justify" vertical="center" wrapText="1"/>
    </xf>
    <xf numFmtId="0" fontId="11" fillId="0" borderId="6" xfId="0" applyNumberFormat="1" applyFont="1" applyBorder="1" applyAlignment="1">
      <alignment horizontal="justify" vertical="center" wrapText="1"/>
    </xf>
    <xf numFmtId="0" fontId="11" fillId="0" borderId="5" xfId="0" quotePrefix="1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164" fontId="0" fillId="6" borderId="0" xfId="0" applyNumberFormat="1" applyFill="1" applyAlignment="1">
      <alignment horizontal="right" vertical="center"/>
    </xf>
    <xf numFmtId="165" fontId="8" fillId="10" borderId="7" xfId="0" applyNumberFormat="1" applyFont="1" applyFill="1" applyBorder="1" applyAlignment="1" applyProtection="1">
      <alignment horizontal="left" vertical="center" wrapText="1"/>
      <protection locked="0"/>
    </xf>
    <xf numFmtId="165" fontId="8" fillId="10" borderId="8" xfId="0" applyNumberFormat="1" applyFont="1" applyFill="1" applyBorder="1" applyAlignment="1" applyProtection="1">
      <alignment horizontal="left" vertical="center" wrapText="1"/>
      <protection locked="0"/>
    </xf>
    <xf numFmtId="165" fontId="8" fillId="10" borderId="9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zoomScale="85" zoomScaleNormal="85" workbookViewId="0">
      <selection activeCell="A23" sqref="A23"/>
    </sheetView>
  </sheetViews>
  <sheetFormatPr defaultRowHeight="15" x14ac:dyDescent="0.25"/>
  <cols>
    <col min="1" max="1" width="49.7109375" customWidth="1"/>
    <col min="2" max="53" width="2.7109375" customWidth="1"/>
  </cols>
  <sheetData>
    <row r="1" spans="1:37" x14ac:dyDescent="0.25">
      <c r="B1" s="38">
        <v>2015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>
        <v>2016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>
        <v>2017</v>
      </c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</row>
    <row r="2" spans="1:37" s="3" customFormat="1" ht="12" x14ac:dyDescent="0.2">
      <c r="B2" s="3">
        <v>1</v>
      </c>
      <c r="C2" s="3">
        <f>B2+1</f>
        <v>2</v>
      </c>
      <c r="D2" s="3">
        <f t="shared" ref="D2:Y2" si="0">C2+1</f>
        <v>3</v>
      </c>
      <c r="E2" s="3">
        <f t="shared" si="0"/>
        <v>4</v>
      </c>
      <c r="F2" s="3">
        <f t="shared" si="0"/>
        <v>5</v>
      </c>
      <c r="G2" s="3">
        <f t="shared" si="0"/>
        <v>6</v>
      </c>
      <c r="H2" s="3">
        <f t="shared" si="0"/>
        <v>7</v>
      </c>
      <c r="I2" s="3">
        <f t="shared" si="0"/>
        <v>8</v>
      </c>
      <c r="J2" s="3">
        <f t="shared" si="0"/>
        <v>9</v>
      </c>
      <c r="K2" s="3">
        <f t="shared" si="0"/>
        <v>10</v>
      </c>
      <c r="L2" s="3">
        <f t="shared" si="0"/>
        <v>11</v>
      </c>
      <c r="M2" s="3">
        <f t="shared" si="0"/>
        <v>12</v>
      </c>
      <c r="N2" s="3">
        <v>1</v>
      </c>
      <c r="O2" s="3">
        <f t="shared" si="0"/>
        <v>2</v>
      </c>
      <c r="P2" s="3">
        <f t="shared" si="0"/>
        <v>3</v>
      </c>
      <c r="Q2" s="3">
        <f t="shared" si="0"/>
        <v>4</v>
      </c>
      <c r="R2" s="3">
        <f t="shared" si="0"/>
        <v>5</v>
      </c>
      <c r="S2" s="3">
        <f t="shared" si="0"/>
        <v>6</v>
      </c>
      <c r="T2" s="3">
        <f t="shared" si="0"/>
        <v>7</v>
      </c>
      <c r="U2" s="3">
        <f t="shared" si="0"/>
        <v>8</v>
      </c>
      <c r="V2" s="3">
        <f t="shared" si="0"/>
        <v>9</v>
      </c>
      <c r="W2" s="3">
        <f t="shared" si="0"/>
        <v>10</v>
      </c>
      <c r="X2" s="3">
        <f t="shared" si="0"/>
        <v>11</v>
      </c>
      <c r="Y2" s="3">
        <f t="shared" si="0"/>
        <v>12</v>
      </c>
      <c r="Z2" s="3">
        <v>1</v>
      </c>
      <c r="AA2" s="3">
        <f>Z2+1</f>
        <v>2</v>
      </c>
      <c r="AB2" s="3">
        <f t="shared" ref="AB2:AK2" si="1">AA2+1</f>
        <v>3</v>
      </c>
      <c r="AC2" s="3">
        <f t="shared" si="1"/>
        <v>4</v>
      </c>
      <c r="AD2" s="3">
        <f t="shared" si="1"/>
        <v>5</v>
      </c>
      <c r="AE2" s="3">
        <f t="shared" si="1"/>
        <v>6</v>
      </c>
      <c r="AF2" s="3">
        <f t="shared" si="1"/>
        <v>7</v>
      </c>
      <c r="AG2" s="3">
        <f t="shared" si="1"/>
        <v>8</v>
      </c>
      <c r="AH2" s="3">
        <f t="shared" si="1"/>
        <v>9</v>
      </c>
      <c r="AI2" s="3">
        <f t="shared" si="1"/>
        <v>10</v>
      </c>
      <c r="AJ2" s="3">
        <f t="shared" si="1"/>
        <v>11</v>
      </c>
      <c r="AK2" s="3">
        <f t="shared" si="1"/>
        <v>12</v>
      </c>
    </row>
    <row r="3" spans="1:37" x14ac:dyDescent="0.25">
      <c r="A3" s="1" t="s">
        <v>0</v>
      </c>
    </row>
    <row r="4" spans="1:37" x14ac:dyDescent="0.25">
      <c r="A4" t="s">
        <v>1</v>
      </c>
      <c r="F4" s="2"/>
      <c r="G4" s="2"/>
      <c r="H4" s="2"/>
    </row>
    <row r="5" spans="1:37" x14ac:dyDescent="0.25">
      <c r="A5" t="s">
        <v>5</v>
      </c>
      <c r="H5" s="2"/>
    </row>
    <row r="6" spans="1:37" x14ac:dyDescent="0.25">
      <c r="A6" t="s">
        <v>2</v>
      </c>
      <c r="I6" s="2"/>
      <c r="J6" s="2"/>
      <c r="K6" s="2"/>
    </row>
    <row r="7" spans="1:37" x14ac:dyDescent="0.25">
      <c r="A7" t="s">
        <v>3</v>
      </c>
      <c r="J7" s="2"/>
      <c r="K7" s="2"/>
      <c r="L7" s="2"/>
      <c r="M7" s="2"/>
    </row>
    <row r="8" spans="1:37" x14ac:dyDescent="0.25">
      <c r="A8" t="s">
        <v>11</v>
      </c>
      <c r="K8" s="2"/>
    </row>
    <row r="10" spans="1:37" x14ac:dyDescent="0.25">
      <c r="A10" s="1" t="s">
        <v>4</v>
      </c>
    </row>
    <row r="11" spans="1:37" x14ac:dyDescent="0.25">
      <c r="A11" t="s">
        <v>1</v>
      </c>
      <c r="F11" s="2"/>
      <c r="G11" s="2"/>
      <c r="H11" s="2"/>
      <c r="I11" s="2"/>
    </row>
    <row r="12" spans="1:37" x14ac:dyDescent="0.25">
      <c r="A12" t="s">
        <v>5</v>
      </c>
      <c r="I12" s="2"/>
    </row>
    <row r="13" spans="1:37" x14ac:dyDescent="0.25">
      <c r="A13" t="s">
        <v>2</v>
      </c>
      <c r="J13" s="2"/>
      <c r="K13" s="2"/>
      <c r="L13" s="2"/>
      <c r="M13" s="2"/>
      <c r="N13" s="2"/>
      <c r="O13" s="2"/>
      <c r="P13" s="2"/>
      <c r="Q13" s="2"/>
    </row>
    <row r="14" spans="1:37" x14ac:dyDescent="0.25">
      <c r="A14" t="s">
        <v>3</v>
      </c>
      <c r="P14" s="2"/>
      <c r="Q14" s="2"/>
      <c r="R14" s="2"/>
      <c r="S14" s="2"/>
    </row>
    <row r="15" spans="1:37" x14ac:dyDescent="0.25">
      <c r="A15" t="s">
        <v>11</v>
      </c>
      <c r="P15" s="2"/>
      <c r="Q15" s="2"/>
    </row>
    <row r="17" spans="1:14" x14ac:dyDescent="0.25">
      <c r="A17" s="1" t="s">
        <v>6</v>
      </c>
    </row>
    <row r="18" spans="1:14" x14ac:dyDescent="0.25">
      <c r="A18" t="s">
        <v>1</v>
      </c>
      <c r="F18" s="2"/>
      <c r="G18" s="2"/>
      <c r="H18" s="2"/>
    </row>
    <row r="19" spans="1:14" x14ac:dyDescent="0.25">
      <c r="A19" t="s">
        <v>5</v>
      </c>
      <c r="H19" s="2"/>
    </row>
    <row r="20" spans="1:14" x14ac:dyDescent="0.25">
      <c r="A20" t="s">
        <v>2</v>
      </c>
      <c r="I20" s="2"/>
      <c r="J20" s="2"/>
    </row>
    <row r="21" spans="1:14" x14ac:dyDescent="0.25">
      <c r="A21" t="s">
        <v>3</v>
      </c>
      <c r="K21" s="2"/>
      <c r="L21" s="2"/>
      <c r="M21" s="2"/>
      <c r="N21" s="2"/>
    </row>
    <row r="22" spans="1:14" x14ac:dyDescent="0.25">
      <c r="A22" t="s">
        <v>11</v>
      </c>
      <c r="K22" s="2"/>
      <c r="L22" s="2"/>
    </row>
  </sheetData>
  <mergeCells count="3">
    <mergeCell ref="B1:M1"/>
    <mergeCell ref="N1:Y1"/>
    <mergeCell ref="Z1:A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115" zoomScaleNormal="115" workbookViewId="0">
      <selection activeCell="A2" sqref="A2"/>
    </sheetView>
  </sheetViews>
  <sheetFormatPr defaultRowHeight="15" x14ac:dyDescent="0.25"/>
  <cols>
    <col min="1" max="1" width="33.28515625" style="8" customWidth="1"/>
    <col min="2" max="4" width="29.140625" style="6" customWidth="1"/>
    <col min="5" max="16384" width="9.140625" style="8"/>
  </cols>
  <sheetData>
    <row r="1" spans="1:4" x14ac:dyDescent="0.25">
      <c r="A1" s="13" t="s">
        <v>7</v>
      </c>
      <c r="B1" s="14" t="s">
        <v>8</v>
      </c>
      <c r="C1" s="14" t="s">
        <v>9</v>
      </c>
      <c r="D1" s="14" t="s">
        <v>10</v>
      </c>
    </row>
    <row r="2" spans="1:4" ht="60" customHeight="1" x14ac:dyDescent="0.25">
      <c r="A2" s="8" t="s">
        <v>17</v>
      </c>
      <c r="B2" s="6" t="s">
        <v>26</v>
      </c>
      <c r="C2" s="6" t="s">
        <v>28</v>
      </c>
      <c r="D2" s="6" t="s">
        <v>29</v>
      </c>
    </row>
    <row r="3" spans="1:4" ht="30" x14ac:dyDescent="0.25">
      <c r="A3" s="8" t="s">
        <v>18</v>
      </c>
      <c r="B3" s="6" t="s">
        <v>25</v>
      </c>
      <c r="C3" s="6" t="s">
        <v>27</v>
      </c>
      <c r="D3" s="6" t="s">
        <v>27</v>
      </c>
    </row>
    <row r="4" spans="1:4" x14ac:dyDescent="0.25">
      <c r="A4" s="8" t="s">
        <v>12</v>
      </c>
      <c r="B4" s="6" t="s">
        <v>30</v>
      </c>
      <c r="C4" s="6" t="s">
        <v>31</v>
      </c>
      <c r="D4" s="6" t="s">
        <v>31</v>
      </c>
    </row>
    <row r="5" spans="1:4" ht="30" x14ac:dyDescent="0.25">
      <c r="A5" s="6" t="s">
        <v>16</v>
      </c>
      <c r="B5" s="6" t="s">
        <v>33</v>
      </c>
      <c r="C5" s="6" t="s">
        <v>32</v>
      </c>
      <c r="D5" s="6" t="s">
        <v>32</v>
      </c>
    </row>
    <row r="6" spans="1:4" ht="135" x14ac:dyDescent="0.25">
      <c r="A6" s="8" t="s">
        <v>20</v>
      </c>
      <c r="B6" s="6" t="s">
        <v>34</v>
      </c>
      <c r="C6" s="6" t="s">
        <v>35</v>
      </c>
      <c r="D6" s="6" t="s">
        <v>36</v>
      </c>
    </row>
    <row r="7" spans="1:4" ht="75" x14ac:dyDescent="0.25">
      <c r="A7" s="8" t="s">
        <v>13</v>
      </c>
      <c r="B7" s="6" t="s">
        <v>22</v>
      </c>
      <c r="C7" s="6" t="s">
        <v>38</v>
      </c>
      <c r="D7" s="6" t="s">
        <v>37</v>
      </c>
    </row>
    <row r="8" spans="1:4" ht="30" x14ac:dyDescent="0.25">
      <c r="A8" s="8" t="s">
        <v>14</v>
      </c>
      <c r="B8" s="6" t="s">
        <v>23</v>
      </c>
      <c r="C8" s="6" t="s">
        <v>39</v>
      </c>
      <c r="D8" s="6" t="s">
        <v>40</v>
      </c>
    </row>
    <row r="9" spans="1:4" ht="30" x14ac:dyDescent="0.25">
      <c r="A9" s="8" t="s">
        <v>15</v>
      </c>
      <c r="B9" s="6" t="s">
        <v>41</v>
      </c>
    </row>
    <row r="10" spans="1:4" x14ac:dyDescent="0.25">
      <c r="A10" s="8" t="s">
        <v>21</v>
      </c>
      <c r="B10" s="6" t="s">
        <v>42</v>
      </c>
      <c r="C10" s="6" t="s">
        <v>43</v>
      </c>
      <c r="D10" s="6" t="s">
        <v>44</v>
      </c>
    </row>
    <row r="11" spans="1:4" x14ac:dyDescent="0.25">
      <c r="A11" s="8" t="s">
        <v>19</v>
      </c>
      <c r="C11" s="6" t="s">
        <v>24</v>
      </c>
      <c r="D11" s="6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C4" sqref="C4"/>
    </sheetView>
  </sheetViews>
  <sheetFormatPr defaultRowHeight="15" x14ac:dyDescent="0.25"/>
  <cols>
    <col min="1" max="1" width="52.28515625" style="6" customWidth="1"/>
    <col min="2" max="4" width="36.5703125" style="8" customWidth="1"/>
    <col min="5" max="16384" width="9.140625" style="8"/>
  </cols>
  <sheetData>
    <row r="1" spans="1:4" s="5" customFormat="1" x14ac:dyDescent="0.25">
      <c r="A1" s="4" t="s">
        <v>45</v>
      </c>
      <c r="B1" s="5" t="s">
        <v>65</v>
      </c>
      <c r="C1" s="5" t="s">
        <v>66</v>
      </c>
      <c r="D1" s="5" t="s">
        <v>67</v>
      </c>
    </row>
    <row r="2" spans="1:4" ht="45" x14ac:dyDescent="0.25">
      <c r="A2" s="6" t="s">
        <v>48</v>
      </c>
      <c r="B2" s="7">
        <v>4000</v>
      </c>
      <c r="C2" s="7">
        <v>28000</v>
      </c>
      <c r="D2" s="39">
        <v>40000</v>
      </c>
    </row>
    <row r="3" spans="1:4" x14ac:dyDescent="0.25">
      <c r="A3" s="6" t="s">
        <v>49</v>
      </c>
      <c r="B3" s="7">
        <v>4000</v>
      </c>
      <c r="C3" s="7">
        <v>16000</v>
      </c>
      <c r="D3" s="39"/>
    </row>
    <row r="4" spans="1:4" ht="30" x14ac:dyDescent="0.25">
      <c r="A4" s="6" t="s">
        <v>50</v>
      </c>
      <c r="B4" s="7">
        <f>4000+12000</f>
        <v>16000</v>
      </c>
      <c r="C4" s="7">
        <f>96000+12000</f>
        <v>108000</v>
      </c>
      <c r="D4" s="7">
        <v>140000</v>
      </c>
    </row>
    <row r="5" spans="1:4" x14ac:dyDescent="0.25">
      <c r="A5" s="6" t="s">
        <v>51</v>
      </c>
      <c r="B5" s="7">
        <v>4000</v>
      </c>
      <c r="C5" s="7">
        <v>8000</v>
      </c>
      <c r="D5" s="9"/>
    </row>
    <row r="6" spans="1:4" x14ac:dyDescent="0.25">
      <c r="A6" s="6" t="s">
        <v>52</v>
      </c>
      <c r="B6" s="7">
        <v>16000</v>
      </c>
      <c r="C6" s="7">
        <v>20000</v>
      </c>
      <c r="D6" s="9"/>
    </row>
    <row r="7" spans="1:4" x14ac:dyDescent="0.25">
      <c r="A7" s="6" t="s">
        <v>53</v>
      </c>
      <c r="B7" s="7">
        <v>4000</v>
      </c>
      <c r="C7" s="7">
        <v>8000</v>
      </c>
      <c r="D7" s="9"/>
    </row>
    <row r="8" spans="1:4" x14ac:dyDescent="0.25">
      <c r="A8" s="6" t="s">
        <v>54</v>
      </c>
      <c r="B8" s="9"/>
      <c r="C8" s="9"/>
      <c r="D8" s="9"/>
    </row>
    <row r="9" spans="1:4" ht="30" x14ac:dyDescent="0.25">
      <c r="A9" s="6" t="s">
        <v>55</v>
      </c>
      <c r="B9" s="9"/>
      <c r="C9" s="9"/>
      <c r="D9" s="9"/>
    </row>
    <row r="10" spans="1:4" ht="45" x14ac:dyDescent="0.25">
      <c r="A10" s="6" t="s">
        <v>56</v>
      </c>
      <c r="B10" s="9" t="s">
        <v>128</v>
      </c>
      <c r="C10" s="9" t="s">
        <v>128</v>
      </c>
      <c r="D10" s="9"/>
    </row>
    <row r="11" spans="1:4" x14ac:dyDescent="0.25">
      <c r="A11" s="6" t="s">
        <v>57</v>
      </c>
      <c r="B11" s="9"/>
      <c r="C11" s="9"/>
      <c r="D11" s="9"/>
    </row>
    <row r="12" spans="1:4" s="5" customFormat="1" x14ac:dyDescent="0.25">
      <c r="A12" s="10" t="s">
        <v>46</v>
      </c>
      <c r="B12" s="11"/>
      <c r="C12" s="11"/>
      <c r="D12" s="11"/>
    </row>
    <row r="13" spans="1:4" x14ac:dyDescent="0.25">
      <c r="A13" s="6" t="s">
        <v>58</v>
      </c>
      <c r="B13" s="9"/>
      <c r="C13" s="9"/>
      <c r="D13" s="9"/>
    </row>
    <row r="14" spans="1:4" ht="30" x14ac:dyDescent="0.25">
      <c r="A14" s="6" t="s">
        <v>59</v>
      </c>
      <c r="B14" s="9"/>
      <c r="C14" s="9"/>
      <c r="D14" s="9"/>
    </row>
    <row r="15" spans="1:4" ht="45" x14ac:dyDescent="0.25">
      <c r="A15" s="6" t="s">
        <v>60</v>
      </c>
      <c r="B15" s="9"/>
      <c r="C15" s="9"/>
      <c r="D15" s="9"/>
    </row>
    <row r="16" spans="1:4" ht="45" x14ac:dyDescent="0.25">
      <c r="A16" s="6" t="s">
        <v>61</v>
      </c>
      <c r="B16" s="9"/>
      <c r="C16" s="9"/>
      <c r="D16" s="9"/>
    </row>
    <row r="17" spans="1:4" s="5" customFormat="1" x14ac:dyDescent="0.25">
      <c r="A17" s="10" t="s">
        <v>47</v>
      </c>
      <c r="B17" s="11"/>
      <c r="C17" s="11"/>
      <c r="D17" s="11"/>
    </row>
    <row r="18" spans="1:4" x14ac:dyDescent="0.25">
      <c r="A18" s="6" t="s">
        <v>62</v>
      </c>
      <c r="B18" s="9"/>
      <c r="C18" s="9"/>
      <c r="D18" s="9"/>
    </row>
    <row r="19" spans="1:4" x14ac:dyDescent="0.25">
      <c r="A19" s="6" t="s">
        <v>63</v>
      </c>
      <c r="B19" s="9"/>
      <c r="C19" s="9"/>
      <c r="D19" s="9"/>
    </row>
    <row r="20" spans="1:4" ht="45" x14ac:dyDescent="0.25">
      <c r="A20" s="12" t="s">
        <v>64</v>
      </c>
      <c r="B20" s="9"/>
      <c r="C20" s="9"/>
      <c r="D20" s="9"/>
    </row>
  </sheetData>
  <mergeCells count="1">
    <mergeCell ref="D2:D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70" zoomScaleNormal="70" workbookViewId="0">
      <selection sqref="A1:E26"/>
    </sheetView>
  </sheetViews>
  <sheetFormatPr defaultRowHeight="15" x14ac:dyDescent="0.25"/>
  <cols>
    <col min="1" max="1" width="34.5703125" style="6" customWidth="1"/>
    <col min="2" max="2" width="50.140625" style="6" customWidth="1"/>
    <col min="3" max="3" width="51.42578125" style="6" customWidth="1"/>
    <col min="4" max="4" width="28.85546875" style="6" bestFit="1" customWidth="1"/>
    <col min="5" max="5" width="27.42578125" style="6" customWidth="1"/>
    <col min="6" max="16384" width="9.140625" style="6"/>
  </cols>
  <sheetData>
    <row r="1" spans="1:5" x14ac:dyDescent="0.25">
      <c r="A1" s="14" t="s">
        <v>126</v>
      </c>
      <c r="B1" s="14" t="s">
        <v>127</v>
      </c>
      <c r="C1" s="14" t="s">
        <v>65</v>
      </c>
      <c r="D1" s="14" t="s">
        <v>66</v>
      </c>
      <c r="E1" s="14" t="s">
        <v>179</v>
      </c>
    </row>
    <row r="2" spans="1:5" ht="30" x14ac:dyDescent="0.25">
      <c r="A2" s="6" t="s">
        <v>68</v>
      </c>
      <c r="B2" s="6" t="s">
        <v>92</v>
      </c>
      <c r="C2" s="15" t="s">
        <v>114</v>
      </c>
      <c r="D2" s="16" t="s">
        <v>115</v>
      </c>
      <c r="E2" s="6" t="s">
        <v>180</v>
      </c>
    </row>
    <row r="3" spans="1:5" x14ac:dyDescent="0.25">
      <c r="A3" s="6" t="s">
        <v>69</v>
      </c>
      <c r="B3" s="6" t="s">
        <v>93</v>
      </c>
      <c r="C3" s="16" t="s">
        <v>115</v>
      </c>
      <c r="D3" s="16" t="s">
        <v>115</v>
      </c>
    </row>
    <row r="4" spans="1:5" ht="90" x14ac:dyDescent="0.25">
      <c r="A4" s="6" t="s">
        <v>70</v>
      </c>
      <c r="B4" s="6" t="s">
        <v>94</v>
      </c>
      <c r="C4" s="15" t="s">
        <v>116</v>
      </c>
      <c r="D4" s="16" t="s">
        <v>129</v>
      </c>
      <c r="E4" s="6" t="s">
        <v>181</v>
      </c>
    </row>
    <row r="5" spans="1:5" x14ac:dyDescent="0.25">
      <c r="A5" s="6" t="s">
        <v>71</v>
      </c>
      <c r="B5" s="6" t="s">
        <v>95</v>
      </c>
      <c r="C5" s="16" t="s">
        <v>115</v>
      </c>
      <c r="D5" s="16" t="s">
        <v>115</v>
      </c>
    </row>
    <row r="6" spans="1:5" x14ac:dyDescent="0.25">
      <c r="A6" s="6" t="s">
        <v>72</v>
      </c>
      <c r="B6" s="6" t="s">
        <v>96</v>
      </c>
      <c r="C6" s="16" t="s">
        <v>115</v>
      </c>
      <c r="D6" s="16" t="s">
        <v>115</v>
      </c>
    </row>
    <row r="7" spans="1:5" x14ac:dyDescent="0.25">
      <c r="A7" s="6" t="s">
        <v>73</v>
      </c>
      <c r="B7" s="6" t="s">
        <v>97</v>
      </c>
      <c r="C7" s="16" t="s">
        <v>115</v>
      </c>
      <c r="D7" s="16" t="s">
        <v>115</v>
      </c>
    </row>
    <row r="8" spans="1:5" ht="30" x14ac:dyDescent="0.25">
      <c r="A8" s="6" t="s">
        <v>74</v>
      </c>
      <c r="B8" s="6" t="s">
        <v>98</v>
      </c>
      <c r="C8" s="15" t="s">
        <v>117</v>
      </c>
      <c r="D8" s="16" t="s">
        <v>115</v>
      </c>
      <c r="E8" s="6" t="s">
        <v>182</v>
      </c>
    </row>
    <row r="9" spans="1:5" ht="30" x14ac:dyDescent="0.25">
      <c r="A9" s="6" t="s">
        <v>75</v>
      </c>
      <c r="B9" s="6" t="s">
        <v>11</v>
      </c>
      <c r="C9" s="15" t="s">
        <v>118</v>
      </c>
      <c r="D9" s="16" t="s">
        <v>115</v>
      </c>
      <c r="E9" s="6" t="s">
        <v>183</v>
      </c>
    </row>
    <row r="10" spans="1:5" ht="30" x14ac:dyDescent="0.25">
      <c r="A10" s="6" t="s">
        <v>76</v>
      </c>
      <c r="B10" s="6" t="s">
        <v>99</v>
      </c>
      <c r="C10" s="15" t="s">
        <v>119</v>
      </c>
      <c r="D10" s="16" t="s">
        <v>115</v>
      </c>
      <c r="E10" s="6" t="s">
        <v>184</v>
      </c>
    </row>
    <row r="11" spans="1:5" x14ac:dyDescent="0.25">
      <c r="A11" s="6" t="s">
        <v>77</v>
      </c>
      <c r="B11" s="6" t="s">
        <v>100</v>
      </c>
      <c r="C11" s="16" t="s">
        <v>120</v>
      </c>
      <c r="D11" s="16" t="s">
        <v>115</v>
      </c>
    </row>
    <row r="12" spans="1:5" x14ac:dyDescent="0.25">
      <c r="A12" s="6" t="s">
        <v>78</v>
      </c>
      <c r="B12" s="6" t="s">
        <v>101</v>
      </c>
      <c r="C12" s="16" t="s">
        <v>115</v>
      </c>
      <c r="D12" s="16" t="s">
        <v>115</v>
      </c>
    </row>
    <row r="13" spans="1:5" ht="31.5" customHeight="1" x14ac:dyDescent="0.25">
      <c r="A13" s="6" t="s">
        <v>79</v>
      </c>
      <c r="B13" s="6" t="s">
        <v>101</v>
      </c>
      <c r="C13" s="16" t="s">
        <v>115</v>
      </c>
      <c r="D13" s="16" t="s">
        <v>115</v>
      </c>
    </row>
    <row r="14" spans="1:5" ht="45" x14ac:dyDescent="0.25">
      <c r="A14" s="6" t="s">
        <v>80</v>
      </c>
      <c r="B14" s="6" t="s">
        <v>102</v>
      </c>
      <c r="C14" s="15" t="s">
        <v>121</v>
      </c>
      <c r="D14" s="15" t="s">
        <v>130</v>
      </c>
      <c r="E14" s="6" t="s">
        <v>185</v>
      </c>
    </row>
    <row r="15" spans="1:5" ht="30" x14ac:dyDescent="0.25">
      <c r="A15" s="6" t="s">
        <v>81</v>
      </c>
      <c r="B15" s="6" t="s">
        <v>103</v>
      </c>
      <c r="C15" s="15" t="s">
        <v>122</v>
      </c>
      <c r="D15" s="16" t="s">
        <v>115</v>
      </c>
      <c r="E15" s="6" t="s">
        <v>186</v>
      </c>
    </row>
    <row r="16" spans="1:5" x14ac:dyDescent="0.25">
      <c r="A16" s="6" t="s">
        <v>82</v>
      </c>
      <c r="B16" s="6" t="s">
        <v>104</v>
      </c>
      <c r="C16" s="16" t="s">
        <v>120</v>
      </c>
      <c r="D16" s="16" t="s">
        <v>115</v>
      </c>
    </row>
    <row r="17" spans="1:5" x14ac:dyDescent="0.25">
      <c r="A17" s="6" t="s">
        <v>83</v>
      </c>
      <c r="B17" s="6" t="s">
        <v>105</v>
      </c>
      <c r="C17" s="16" t="s">
        <v>115</v>
      </c>
      <c r="D17" s="16" t="s">
        <v>115</v>
      </c>
    </row>
    <row r="18" spans="1:5" x14ac:dyDescent="0.25">
      <c r="A18" s="6" t="s">
        <v>84</v>
      </c>
      <c r="B18" s="6" t="s">
        <v>106</v>
      </c>
      <c r="C18" s="16" t="s">
        <v>115</v>
      </c>
      <c r="D18" s="16" t="s">
        <v>115</v>
      </c>
    </row>
    <row r="19" spans="1:5" x14ac:dyDescent="0.25">
      <c r="A19" s="6" t="s">
        <v>85</v>
      </c>
      <c r="B19" s="6" t="s">
        <v>107</v>
      </c>
      <c r="C19" s="16" t="s">
        <v>107</v>
      </c>
      <c r="D19" s="16" t="s">
        <v>107</v>
      </c>
    </row>
    <row r="20" spans="1:5" x14ac:dyDescent="0.25">
      <c r="A20" s="6" t="s">
        <v>86</v>
      </c>
      <c r="B20" s="6" t="s">
        <v>108</v>
      </c>
      <c r="C20" s="16" t="s">
        <v>115</v>
      </c>
      <c r="D20" s="16" t="s">
        <v>115</v>
      </c>
    </row>
    <row r="21" spans="1:5" x14ac:dyDescent="0.25">
      <c r="A21" s="6" t="s">
        <v>87</v>
      </c>
      <c r="B21" s="6" t="s">
        <v>109</v>
      </c>
      <c r="C21" s="16" t="s">
        <v>115</v>
      </c>
      <c r="D21" s="16" t="s">
        <v>115</v>
      </c>
    </row>
    <row r="22" spans="1:5" ht="30" x14ac:dyDescent="0.25">
      <c r="A22" s="6" t="s">
        <v>88</v>
      </c>
      <c r="B22" s="6" t="s">
        <v>110</v>
      </c>
      <c r="C22" s="15" t="s">
        <v>123</v>
      </c>
      <c r="D22" s="16" t="s">
        <v>115</v>
      </c>
      <c r="E22" s="6" t="s">
        <v>187</v>
      </c>
    </row>
    <row r="23" spans="1:5" x14ac:dyDescent="0.25">
      <c r="A23" s="6" t="s">
        <v>89</v>
      </c>
      <c r="B23" s="6" t="s">
        <v>111</v>
      </c>
      <c r="C23" s="15" t="s">
        <v>124</v>
      </c>
      <c r="D23" s="16" t="s">
        <v>115</v>
      </c>
      <c r="E23" s="6" t="s">
        <v>188</v>
      </c>
    </row>
    <row r="24" spans="1:5" x14ac:dyDescent="0.25">
      <c r="A24" s="6" t="s">
        <v>90</v>
      </c>
      <c r="B24" s="6" t="s">
        <v>112</v>
      </c>
      <c r="C24" s="16" t="s">
        <v>115</v>
      </c>
      <c r="D24" s="16" t="s">
        <v>115</v>
      </c>
    </row>
    <row r="25" spans="1:5" x14ac:dyDescent="0.25">
      <c r="A25" s="6" t="s">
        <v>91</v>
      </c>
      <c r="B25" s="6" t="s">
        <v>113</v>
      </c>
      <c r="C25" s="16" t="s">
        <v>125</v>
      </c>
      <c r="D25" s="16" t="s">
        <v>131</v>
      </c>
    </row>
    <row r="26" spans="1:5" x14ac:dyDescent="0.25">
      <c r="B26" s="6" t="s">
        <v>189</v>
      </c>
      <c r="E26" s="6" t="s">
        <v>190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A6" sqref="A6"/>
    </sheetView>
  </sheetViews>
  <sheetFormatPr defaultRowHeight="15" x14ac:dyDescent="0.25"/>
  <cols>
    <col min="1" max="1" width="52" customWidth="1"/>
    <col min="2" max="7" width="12.85546875" customWidth="1"/>
    <col min="8" max="8" width="14.42578125" customWidth="1"/>
    <col min="9" max="9" width="12.85546875" customWidth="1"/>
  </cols>
  <sheetData>
    <row r="1" spans="1:8" s="8" customFormat="1" ht="90.75" thickBot="1" x14ac:dyDescent="0.3">
      <c r="A1" s="29" t="s">
        <v>132</v>
      </c>
      <c r="B1" s="30" t="s">
        <v>154</v>
      </c>
      <c r="C1" s="30" t="s">
        <v>155</v>
      </c>
      <c r="D1" s="30" t="s">
        <v>171</v>
      </c>
      <c r="E1" s="30" t="s">
        <v>172</v>
      </c>
      <c r="F1" s="30" t="s">
        <v>173</v>
      </c>
      <c r="G1" s="29" t="s">
        <v>159</v>
      </c>
      <c r="H1" s="31" t="s">
        <v>160</v>
      </c>
    </row>
    <row r="2" spans="1:8" ht="16.5" thickBot="1" x14ac:dyDescent="0.3">
      <c r="A2" s="20" t="s">
        <v>156</v>
      </c>
      <c r="B2" s="21" t="s">
        <v>157</v>
      </c>
      <c r="C2" s="21" t="s">
        <v>158</v>
      </c>
      <c r="D2" s="21" t="s">
        <v>158</v>
      </c>
      <c r="E2" s="21" t="s">
        <v>158</v>
      </c>
      <c r="F2" s="21" t="s">
        <v>158</v>
      </c>
      <c r="G2" s="22"/>
      <c r="H2" s="23"/>
    </row>
    <row r="3" spans="1:8" ht="16.5" thickBot="1" x14ac:dyDescent="0.3">
      <c r="A3" s="20" t="s">
        <v>133</v>
      </c>
      <c r="B3" s="21"/>
      <c r="C3" s="21">
        <v>10000</v>
      </c>
      <c r="D3" s="21">
        <v>10000</v>
      </c>
      <c r="E3" s="21">
        <v>10000</v>
      </c>
      <c r="F3" s="21">
        <v>10000</v>
      </c>
      <c r="G3" s="22" t="s">
        <v>134</v>
      </c>
      <c r="H3" s="23">
        <v>500</v>
      </c>
    </row>
    <row r="4" spans="1:8" ht="16.5" thickBot="1" x14ac:dyDescent="0.3">
      <c r="A4" s="24" t="s">
        <v>135</v>
      </c>
      <c r="B4" s="21"/>
      <c r="C4" s="21">
        <v>12600</v>
      </c>
      <c r="D4" s="21">
        <v>12600</v>
      </c>
      <c r="E4" s="21">
        <v>12600</v>
      </c>
      <c r="F4" s="21">
        <v>12600</v>
      </c>
      <c r="G4" s="22" t="s">
        <v>136</v>
      </c>
      <c r="H4" s="23">
        <v>500</v>
      </c>
    </row>
    <row r="5" spans="1:8" ht="16.5" thickBot="1" x14ac:dyDescent="0.3">
      <c r="A5" s="24" t="s">
        <v>137</v>
      </c>
      <c r="B5" s="21">
        <v>3000</v>
      </c>
      <c r="C5" s="21">
        <v>3000</v>
      </c>
      <c r="D5" s="21">
        <v>3000</v>
      </c>
      <c r="E5" s="21">
        <v>3000</v>
      </c>
      <c r="F5" s="21">
        <v>3000</v>
      </c>
      <c r="G5" s="22" t="s">
        <v>138</v>
      </c>
      <c r="H5" s="23" t="s">
        <v>139</v>
      </c>
    </row>
    <row r="6" spans="1:8" ht="75.75" thickBot="1" x14ac:dyDescent="0.3">
      <c r="A6" s="24" t="s">
        <v>140</v>
      </c>
      <c r="B6" s="21">
        <v>4000</v>
      </c>
      <c r="C6" s="21">
        <v>8000</v>
      </c>
      <c r="D6" s="21">
        <v>44000</v>
      </c>
      <c r="E6" s="21">
        <v>40000</v>
      </c>
      <c r="F6" s="21">
        <v>40000</v>
      </c>
      <c r="G6" s="22" t="s">
        <v>162</v>
      </c>
      <c r="H6" s="23">
        <v>20000</v>
      </c>
    </row>
    <row r="7" spans="1:8" ht="30.75" thickBot="1" x14ac:dyDescent="0.3">
      <c r="A7" s="24" t="s">
        <v>141</v>
      </c>
      <c r="B7" s="21">
        <v>12000</v>
      </c>
      <c r="C7" s="21">
        <v>16000</v>
      </c>
      <c r="D7" s="21">
        <v>108000</v>
      </c>
      <c r="E7" s="40">
        <v>140000</v>
      </c>
      <c r="F7" s="28" t="s">
        <v>170</v>
      </c>
      <c r="G7" s="22" t="s">
        <v>161</v>
      </c>
      <c r="H7" s="23">
        <v>20000</v>
      </c>
    </row>
    <row r="8" spans="1:8" ht="46.5" customHeight="1" thickBot="1" x14ac:dyDescent="0.3">
      <c r="A8" s="24" t="s">
        <v>142</v>
      </c>
      <c r="B8" s="21">
        <v>16000</v>
      </c>
      <c r="C8" s="21">
        <v>20000</v>
      </c>
      <c r="D8" s="21">
        <v>28000</v>
      </c>
      <c r="E8" s="41"/>
      <c r="F8" s="21">
        <v>28000</v>
      </c>
      <c r="G8" s="22" t="s">
        <v>163</v>
      </c>
      <c r="H8" s="23"/>
    </row>
    <row r="9" spans="1:8" ht="16.5" thickBot="1" x14ac:dyDescent="0.3">
      <c r="A9" s="24" t="s">
        <v>143</v>
      </c>
      <c r="B9" s="21">
        <v>2000</v>
      </c>
      <c r="C9" s="21">
        <v>4000</v>
      </c>
      <c r="D9" s="21">
        <v>8000</v>
      </c>
      <c r="E9" s="42"/>
      <c r="F9" s="21">
        <v>8000</v>
      </c>
      <c r="G9" s="25"/>
      <c r="H9" s="26"/>
    </row>
    <row r="10" spans="1:8" ht="16.5" thickBot="1" x14ac:dyDescent="0.3">
      <c r="A10" s="20" t="s">
        <v>144</v>
      </c>
      <c r="B10" s="21"/>
      <c r="C10" s="21"/>
      <c r="D10" s="21"/>
      <c r="E10" s="21"/>
      <c r="F10" s="21"/>
      <c r="G10" s="25"/>
      <c r="H10" s="22"/>
    </row>
    <row r="11" spans="1:8" ht="16.5" thickBot="1" x14ac:dyDescent="0.3">
      <c r="A11" s="24" t="s">
        <v>145</v>
      </c>
      <c r="B11" s="21"/>
      <c r="C11" s="21">
        <v>3000</v>
      </c>
      <c r="D11" s="21">
        <v>3000</v>
      </c>
      <c r="E11" s="21">
        <v>3000</v>
      </c>
      <c r="F11" s="21">
        <v>3000</v>
      </c>
      <c r="G11" s="25"/>
      <c r="H11" s="22"/>
    </row>
    <row r="12" spans="1:8" ht="16.5" thickBot="1" x14ac:dyDescent="0.3">
      <c r="A12" s="24" t="s">
        <v>146</v>
      </c>
      <c r="B12" s="21"/>
      <c r="C12" s="21">
        <v>1000</v>
      </c>
      <c r="D12" s="21">
        <v>1000</v>
      </c>
      <c r="E12" s="21">
        <v>1000</v>
      </c>
      <c r="F12" s="21">
        <v>1000</v>
      </c>
      <c r="G12" s="25"/>
      <c r="H12" s="22"/>
    </row>
    <row r="13" spans="1:8" ht="16.5" thickBot="1" x14ac:dyDescent="0.3">
      <c r="A13" s="24" t="s">
        <v>147</v>
      </c>
      <c r="B13" s="21"/>
      <c r="C13" s="21">
        <v>1500</v>
      </c>
      <c r="D13" s="21">
        <v>1500</v>
      </c>
      <c r="E13" s="21">
        <v>1500</v>
      </c>
      <c r="F13" s="21">
        <v>1500</v>
      </c>
      <c r="G13" s="25"/>
      <c r="H13" s="22"/>
    </row>
    <row r="14" spans="1:8" ht="16.5" thickBot="1" x14ac:dyDescent="0.3">
      <c r="A14" s="24" t="s">
        <v>148</v>
      </c>
      <c r="B14" s="21"/>
      <c r="C14" s="21">
        <v>1500</v>
      </c>
      <c r="D14" s="21">
        <v>1500</v>
      </c>
      <c r="E14" s="21">
        <v>1500</v>
      </c>
      <c r="F14" s="21">
        <v>1500</v>
      </c>
      <c r="G14" s="22"/>
      <c r="H14" s="22"/>
    </row>
    <row r="15" spans="1:8" ht="16.5" thickBot="1" x14ac:dyDescent="0.3">
      <c r="A15" s="24" t="s">
        <v>149</v>
      </c>
      <c r="B15" s="21"/>
      <c r="C15" s="21">
        <v>5000</v>
      </c>
      <c r="D15" s="21">
        <v>5000</v>
      </c>
      <c r="E15" s="21">
        <v>5000</v>
      </c>
      <c r="F15" s="21">
        <v>5000</v>
      </c>
      <c r="G15" s="22"/>
      <c r="H15" s="22"/>
    </row>
    <row r="16" spans="1:8" ht="16.5" thickBot="1" x14ac:dyDescent="0.3">
      <c r="A16" s="20" t="s">
        <v>150</v>
      </c>
      <c r="B16" s="21"/>
      <c r="C16" s="21">
        <v>1000</v>
      </c>
      <c r="D16" s="21">
        <v>1000</v>
      </c>
      <c r="E16" s="21">
        <v>1000</v>
      </c>
      <c r="F16" s="21">
        <v>1000</v>
      </c>
      <c r="G16" s="22"/>
      <c r="H16" s="22"/>
    </row>
    <row r="17" spans="1:8" ht="16.5" thickBot="1" x14ac:dyDescent="0.3">
      <c r="A17" s="27" t="s">
        <v>151</v>
      </c>
      <c r="B17" s="21"/>
      <c r="C17" s="21">
        <v>1000</v>
      </c>
      <c r="D17" s="21">
        <v>1000</v>
      </c>
      <c r="E17" s="21">
        <v>1000</v>
      </c>
      <c r="F17" s="21">
        <v>1000</v>
      </c>
      <c r="G17" s="22"/>
      <c r="H17" s="22"/>
    </row>
    <row r="18" spans="1:8" ht="30.75" thickBot="1" x14ac:dyDescent="0.3">
      <c r="A18" s="17" t="s">
        <v>152</v>
      </c>
      <c r="B18" s="18">
        <f>SUM(B3:B17)</f>
        <v>37000</v>
      </c>
      <c r="C18" s="18">
        <f>SUM(C3:C17)</f>
        <v>87600</v>
      </c>
      <c r="D18" s="18">
        <f>SUM(D3:D17)</f>
        <v>227600</v>
      </c>
      <c r="E18" s="18">
        <f>SUM(E3:E17)</f>
        <v>219600</v>
      </c>
      <c r="F18" s="18" t="s">
        <v>170</v>
      </c>
      <c r="G18" s="17" t="s">
        <v>153</v>
      </c>
      <c r="H18" s="19">
        <f>SUM(H3:H17)</f>
        <v>41000</v>
      </c>
    </row>
    <row r="21" spans="1:8" ht="15.75" thickBot="1" x14ac:dyDescent="0.3"/>
    <row r="22" spans="1:8" ht="15.75" thickBot="1" x14ac:dyDescent="0.3">
      <c r="A22" s="32" t="s">
        <v>174</v>
      </c>
      <c r="B22" s="33">
        <v>2015</v>
      </c>
      <c r="C22" s="33">
        <v>2016</v>
      </c>
      <c r="D22" s="33">
        <v>2017</v>
      </c>
      <c r="E22" s="33">
        <v>2018</v>
      </c>
      <c r="F22" s="33">
        <v>2019</v>
      </c>
      <c r="G22" s="33">
        <v>2020</v>
      </c>
    </row>
    <row r="23" spans="1:8" ht="15.75" thickBot="1" x14ac:dyDescent="0.3">
      <c r="A23" s="37" t="s">
        <v>175</v>
      </c>
      <c r="B23" s="36"/>
      <c r="C23" s="36">
        <v>30</v>
      </c>
      <c r="D23" s="36">
        <v>50</v>
      </c>
      <c r="E23" s="36">
        <v>70</v>
      </c>
      <c r="F23" s="36">
        <v>100</v>
      </c>
      <c r="G23" s="36">
        <v>100</v>
      </c>
    </row>
    <row r="24" spans="1:8" ht="15.75" thickBot="1" x14ac:dyDescent="0.3">
      <c r="A24" s="37" t="s">
        <v>176</v>
      </c>
      <c r="B24" s="36"/>
      <c r="C24" s="36">
        <v>3</v>
      </c>
      <c r="D24" s="36">
        <v>5</v>
      </c>
      <c r="E24" s="36">
        <v>6</v>
      </c>
      <c r="F24" s="36">
        <v>7</v>
      </c>
      <c r="G24" s="36">
        <v>10</v>
      </c>
    </row>
    <row r="25" spans="1:8" ht="15.75" thickBot="1" x14ac:dyDescent="0.3">
      <c r="A25" s="37" t="s">
        <v>177</v>
      </c>
      <c r="B25" s="36"/>
      <c r="C25" s="36">
        <v>3</v>
      </c>
      <c r="D25" s="36">
        <v>5</v>
      </c>
      <c r="E25" s="36">
        <v>6</v>
      </c>
      <c r="F25" s="36">
        <v>7</v>
      </c>
      <c r="G25" s="36">
        <v>10</v>
      </c>
    </row>
    <row r="26" spans="1:8" ht="30.75" thickBot="1" x14ac:dyDescent="0.3">
      <c r="A26" s="34" t="s">
        <v>165</v>
      </c>
      <c r="B26" s="35"/>
      <c r="C26" s="35">
        <v>1000</v>
      </c>
      <c r="D26" s="35">
        <f>C26</f>
        <v>1000</v>
      </c>
      <c r="E26" s="35">
        <f t="shared" ref="E26:G26" si="0">D26</f>
        <v>1000</v>
      </c>
      <c r="F26" s="35">
        <f t="shared" si="0"/>
        <v>1000</v>
      </c>
      <c r="G26" s="35">
        <f t="shared" si="0"/>
        <v>1000</v>
      </c>
    </row>
    <row r="27" spans="1:8" ht="30.75" thickBot="1" x14ac:dyDescent="0.3">
      <c r="A27" s="34" t="s">
        <v>168</v>
      </c>
      <c r="B27" s="35"/>
      <c r="C27" s="35">
        <v>5000</v>
      </c>
      <c r="D27" s="35">
        <f>C27</f>
        <v>5000</v>
      </c>
      <c r="E27" s="35">
        <f t="shared" ref="E27:G28" si="1">D27</f>
        <v>5000</v>
      </c>
      <c r="F27" s="35">
        <f t="shared" si="1"/>
        <v>5000</v>
      </c>
      <c r="G27" s="35">
        <f t="shared" si="1"/>
        <v>5000</v>
      </c>
    </row>
    <row r="28" spans="1:8" ht="30.75" thickBot="1" x14ac:dyDescent="0.3">
      <c r="A28" s="34" t="s">
        <v>169</v>
      </c>
      <c r="B28" s="35"/>
      <c r="C28" s="35">
        <v>10000</v>
      </c>
      <c r="D28" s="35">
        <f>C28</f>
        <v>10000</v>
      </c>
      <c r="E28" s="35">
        <f t="shared" si="1"/>
        <v>10000</v>
      </c>
      <c r="F28" s="35">
        <f t="shared" si="1"/>
        <v>10000</v>
      </c>
      <c r="G28" s="35">
        <f t="shared" si="1"/>
        <v>10000</v>
      </c>
    </row>
    <row r="29" spans="1:8" ht="15.75" thickBot="1" x14ac:dyDescent="0.3">
      <c r="A29" s="34" t="s">
        <v>164</v>
      </c>
      <c r="B29" s="35">
        <v>220000</v>
      </c>
      <c r="C29" s="35">
        <f>B29+40000</f>
        <v>260000</v>
      </c>
      <c r="D29" s="35">
        <f>C29+40000</f>
        <v>300000</v>
      </c>
      <c r="E29" s="35">
        <f>D29+40000</f>
        <v>340000</v>
      </c>
      <c r="F29" s="35">
        <f>E29+40000</f>
        <v>380000</v>
      </c>
      <c r="G29" s="35">
        <f>F29+40000</f>
        <v>420000</v>
      </c>
    </row>
    <row r="30" spans="1:8" ht="15.75" thickBot="1" x14ac:dyDescent="0.3">
      <c r="A30" s="34" t="s">
        <v>166</v>
      </c>
      <c r="B30" s="35"/>
      <c r="C30" s="35">
        <f>C26*C23+C27*C24+C28*C25</f>
        <v>75000</v>
      </c>
      <c r="D30" s="35">
        <f t="shared" ref="D30:G30" si="2">D26*D23+D27*D24+D28*D25</f>
        <v>125000</v>
      </c>
      <c r="E30" s="35">
        <f t="shared" si="2"/>
        <v>160000</v>
      </c>
      <c r="F30" s="35">
        <f t="shared" si="2"/>
        <v>205000</v>
      </c>
      <c r="G30" s="35">
        <f t="shared" si="2"/>
        <v>250000</v>
      </c>
    </row>
    <row r="31" spans="1:8" ht="15.75" thickBot="1" x14ac:dyDescent="0.3">
      <c r="A31" s="34" t="s">
        <v>167</v>
      </c>
      <c r="B31" s="35"/>
      <c r="C31" s="35">
        <f>C30+B31</f>
        <v>75000</v>
      </c>
      <c r="D31" s="35">
        <f>D30+C31</f>
        <v>200000</v>
      </c>
      <c r="E31" s="35">
        <f>E30+D31</f>
        <v>360000</v>
      </c>
      <c r="F31" s="35">
        <f>F30+E31</f>
        <v>565000</v>
      </c>
      <c r="G31" s="35">
        <f>G30+F31</f>
        <v>815000</v>
      </c>
    </row>
    <row r="32" spans="1:8" ht="15.75" thickBot="1" x14ac:dyDescent="0.3">
      <c r="A32" s="34" t="s">
        <v>178</v>
      </c>
      <c r="B32" s="35">
        <f t="shared" ref="B32:G32" si="3">B31-B29</f>
        <v>-220000</v>
      </c>
      <c r="C32" s="35">
        <f t="shared" si="3"/>
        <v>-185000</v>
      </c>
      <c r="D32" s="35">
        <f t="shared" si="3"/>
        <v>-100000</v>
      </c>
      <c r="E32" s="35">
        <f t="shared" si="3"/>
        <v>20000</v>
      </c>
      <c r="F32" s="35">
        <f t="shared" si="3"/>
        <v>185000</v>
      </c>
      <c r="G32" s="35">
        <f t="shared" si="3"/>
        <v>395000</v>
      </c>
    </row>
  </sheetData>
  <mergeCells count="1">
    <mergeCell ref="E7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Timeline</vt:lpstr>
      <vt:lpstr>Evaluation</vt:lpstr>
      <vt:lpstr>SOW coverage</vt:lpstr>
      <vt:lpstr>ASANET-vNEXT comparison</vt:lpstr>
      <vt:lpstr>Business Plan</vt:lpstr>
    </vt:vector>
  </TitlesOfParts>
  <Company>SPX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Le Brun</dc:creator>
  <cp:lastModifiedBy>Marco Le Brun</cp:lastModifiedBy>
  <dcterms:created xsi:type="dcterms:W3CDTF">2014-07-08T11:12:54Z</dcterms:created>
  <dcterms:modified xsi:type="dcterms:W3CDTF">2014-12-03T16:17:51Z</dcterms:modified>
</cp:coreProperties>
</file>