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 activeTab="1"/>
  </bookViews>
  <sheets>
    <sheet name="Assumptions and costs" sheetId="1" r:id="rId1"/>
    <sheet name="Forecasted volumes &amp; financial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37" i="2" l="1"/>
  <c r="P32" i="2"/>
  <c r="N37" i="2"/>
  <c r="N32" i="2"/>
  <c r="P27" i="2"/>
  <c r="N27" i="2"/>
  <c r="X23" i="2" l="1"/>
  <c r="X24" i="2"/>
  <c r="X18" i="2"/>
  <c r="X19" i="2"/>
  <c r="P38" i="2"/>
  <c r="X38" i="2" s="1"/>
  <c r="P33" i="2"/>
  <c r="X33" i="2" s="1"/>
  <c r="P28" i="2"/>
  <c r="X28" i="2" s="1"/>
  <c r="P23" i="2"/>
  <c r="P18" i="2"/>
  <c r="P19" i="2"/>
  <c r="N36" i="2" l="1"/>
  <c r="N31" i="2"/>
  <c r="N26" i="2"/>
  <c r="L39" i="2"/>
  <c r="P39" i="2" s="1"/>
  <c r="X39" i="2" s="1"/>
  <c r="L38" i="2"/>
  <c r="X37" i="2"/>
  <c r="L36" i="2"/>
  <c r="L34" i="2"/>
  <c r="P34" i="2" s="1"/>
  <c r="X34" i="2" s="1"/>
  <c r="L33" i="2"/>
  <c r="X32" i="2"/>
  <c r="L31" i="2"/>
  <c r="L29" i="2"/>
  <c r="P29" i="2" s="1"/>
  <c r="X29" i="2" s="1"/>
  <c r="L28" i="2"/>
  <c r="X27" i="2"/>
  <c r="L26" i="2"/>
  <c r="L24" i="2"/>
  <c r="P24" i="2" s="1"/>
  <c r="L23" i="2"/>
  <c r="L22" i="2"/>
  <c r="P22" i="2" s="1"/>
  <c r="X22" i="2" s="1"/>
  <c r="L21" i="2"/>
  <c r="L19" i="2"/>
  <c r="L18" i="2"/>
  <c r="L17" i="2"/>
  <c r="P17" i="2" s="1"/>
  <c r="X17" i="2" s="1"/>
  <c r="L16" i="2"/>
  <c r="V41" i="2" l="1"/>
  <c r="T41" i="2"/>
  <c r="R41" i="2"/>
  <c r="P36" i="2"/>
  <c r="X36" i="2" s="1"/>
  <c r="P31" i="2"/>
  <c r="X31" i="2" s="1"/>
  <c r="P26" i="2"/>
  <c r="X26" i="2" s="1"/>
  <c r="P21" i="2"/>
  <c r="X21" i="2" s="1"/>
  <c r="P16" i="2"/>
  <c r="X16" i="2" s="1"/>
  <c r="G28" i="1"/>
  <c r="G22" i="1"/>
  <c r="P41" i="2" l="1"/>
  <c r="X41" i="2" s="1"/>
</calcChain>
</file>

<file path=xl/sharedStrings.xml><?xml version="1.0" encoding="utf-8"?>
<sst xmlns="http://schemas.openxmlformats.org/spreadsheetml/2006/main" count="71" uniqueCount="47">
  <si>
    <t>EGEA WG 9 business plan</t>
  </si>
  <si>
    <t>Initial (fixed) costs</t>
  </si>
  <si>
    <t>Legal consultation</t>
  </si>
  <si>
    <t>Logo creation</t>
  </si>
  <si>
    <t>Database creation</t>
  </si>
  <si>
    <t>Website adaptation</t>
  </si>
  <si>
    <t>Registration of collective mark (EGEA label)</t>
  </si>
  <si>
    <t>Creation and printing of leaflet</t>
  </si>
  <si>
    <t>Creation of contract for use of EGEA label</t>
  </si>
  <si>
    <t>Setup internal processes</t>
  </si>
  <si>
    <t>Total initial costs</t>
  </si>
  <si>
    <t>Variable (running) costs</t>
  </si>
  <si>
    <t>Computer</t>
  </si>
  <si>
    <t>Insurance</t>
  </si>
  <si>
    <t>Manpower</t>
  </si>
  <si>
    <t>Total variable costs</t>
  </si>
  <si>
    <t>Assumptions:</t>
  </si>
  <si>
    <t>(total of 20 model types)</t>
  </si>
  <si>
    <t>No additional 3rd party sales (change of identity but no change to internal specification)</t>
  </si>
  <si>
    <t>All product applications included within the 1st 2 years (2015-2016) and then an annual licensing fee applies to all product types registered</t>
  </si>
  <si>
    <t>Initial application and registration fee of 2,000 Euros for EGEA members and 4,000 Euros for non-members</t>
  </si>
  <si>
    <t>Annual licensing fee for each product type</t>
  </si>
  <si>
    <t>Year</t>
  </si>
  <si>
    <t>Annual fee</t>
  </si>
  <si>
    <t>No of applicants</t>
  </si>
  <si>
    <t>EGEA  members</t>
  </si>
  <si>
    <t>Non-members</t>
  </si>
  <si>
    <t>Annual total</t>
  </si>
  <si>
    <t>Recovered initial costs</t>
  </si>
  <si>
    <t>Recovery of intial costs over 5 years = 4,400 Euros per year</t>
  </si>
  <si>
    <t>NET total income</t>
  </si>
  <si>
    <t>Application/registration</t>
  </si>
  <si>
    <t>No of product types</t>
  </si>
  <si>
    <t>Annual costs</t>
  </si>
  <si>
    <t>ASA contribution</t>
  </si>
  <si>
    <t>Net totals:</t>
  </si>
  <si>
    <t>*</t>
  </si>
  <si>
    <t>* = add insurance costs</t>
  </si>
  <si>
    <t>10 equipment manufacturers (EGEA members)</t>
  </si>
  <si>
    <t>2 product/model types per manufacturer</t>
  </si>
  <si>
    <t>placeholder value - actual cost of insurance tbc</t>
  </si>
  <si>
    <t>3rd party versions</t>
  </si>
  <si>
    <t>Costs per type</t>
  </si>
  <si>
    <t>Application</t>
  </si>
  <si>
    <t>Renewal</t>
  </si>
  <si>
    <t>EGEA members 3rd party units - 500 Euros application and 250 Euros per year licensing fee</t>
  </si>
  <si>
    <t>Non members 3rd party units - 1,000 Euros application and 500 Euros per year licensing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</si>
</sst>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3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zoomScale="80" zoomScaleNormal="80" workbookViewId="0">
      <selection activeCell="H27" sqref="H27"/>
    </sheetView>
  </sheetViews>
  <sheetFormatPr defaultRowHeight="15" x14ac:dyDescent="0.25"/>
  <sheetData>
    <row r="1" spans="1:7" ht="18.75" x14ac:dyDescent="0.3">
      <c r="A1" s="3" t="s">
        <v>0</v>
      </c>
    </row>
    <row r="2" spans="1:7" ht="18.75" x14ac:dyDescent="0.3">
      <c r="A2" s="3"/>
    </row>
    <row r="3" spans="1:7" ht="18.75" x14ac:dyDescent="0.3">
      <c r="A3" s="3" t="s">
        <v>16</v>
      </c>
    </row>
    <row r="4" spans="1:7" ht="15" customHeight="1" x14ac:dyDescent="0.25">
      <c r="A4" t="s">
        <v>38</v>
      </c>
    </row>
    <row r="5" spans="1:7" ht="15" customHeight="1" x14ac:dyDescent="0.25">
      <c r="A5" t="s">
        <v>39</v>
      </c>
      <c r="E5" t="s">
        <v>17</v>
      </c>
    </row>
    <row r="6" spans="1:7" ht="15" customHeight="1" x14ac:dyDescent="0.25">
      <c r="A6" t="s">
        <v>18</v>
      </c>
    </row>
    <row r="7" spans="1:7" ht="15" customHeight="1" x14ac:dyDescent="0.25">
      <c r="A7" t="s">
        <v>19</v>
      </c>
    </row>
    <row r="8" spans="1:7" ht="15" customHeight="1" x14ac:dyDescent="0.25"/>
    <row r="9" spans="1:7" ht="15.75" x14ac:dyDescent="0.25">
      <c r="A9" s="2" t="s">
        <v>1</v>
      </c>
    </row>
    <row r="10" spans="1:7" x14ac:dyDescent="0.25">
      <c r="A10" t="s">
        <v>2</v>
      </c>
      <c r="G10" s="4">
        <v>7500</v>
      </c>
    </row>
    <row r="11" spans="1:7" x14ac:dyDescent="0.25">
      <c r="A11" t="s">
        <v>3</v>
      </c>
      <c r="G11" s="4">
        <v>3000</v>
      </c>
    </row>
    <row r="12" spans="1:7" x14ac:dyDescent="0.25">
      <c r="A12" t="s">
        <v>4</v>
      </c>
      <c r="G12" s="4">
        <v>1000</v>
      </c>
    </row>
    <row r="13" spans="1:7" x14ac:dyDescent="0.25">
      <c r="A13" t="s">
        <v>5</v>
      </c>
      <c r="G13" s="4">
        <v>1500</v>
      </c>
    </row>
    <row r="14" spans="1:7" x14ac:dyDescent="0.25">
      <c r="A14" t="s">
        <v>6</v>
      </c>
      <c r="G14" s="4">
        <v>1500</v>
      </c>
    </row>
    <row r="15" spans="1:7" x14ac:dyDescent="0.25">
      <c r="A15" t="s">
        <v>7</v>
      </c>
      <c r="G15" s="4">
        <v>5000</v>
      </c>
    </row>
    <row r="16" spans="1:7" x14ac:dyDescent="0.25">
      <c r="A16" t="s">
        <v>8</v>
      </c>
      <c r="G16" s="4">
        <v>1000</v>
      </c>
    </row>
    <row r="17" spans="1:8" x14ac:dyDescent="0.25">
      <c r="A17" t="s">
        <v>9</v>
      </c>
      <c r="G17" s="4">
        <v>1000</v>
      </c>
    </row>
    <row r="18" spans="1:8" x14ac:dyDescent="0.25">
      <c r="A18" t="s">
        <v>12</v>
      </c>
      <c r="G18" s="4">
        <v>500</v>
      </c>
    </row>
    <row r="19" spans="1:8" x14ac:dyDescent="0.25">
      <c r="G19" s="4"/>
    </row>
    <row r="20" spans="1:8" x14ac:dyDescent="0.25">
      <c r="G20" s="4"/>
    </row>
    <row r="22" spans="1:8" x14ac:dyDescent="0.25">
      <c r="E22" s="5" t="s">
        <v>10</v>
      </c>
      <c r="G22" s="6">
        <f>SUM(G10:G21)</f>
        <v>22000</v>
      </c>
    </row>
    <row r="24" spans="1:8" ht="15.75" x14ac:dyDescent="0.25">
      <c r="A24" s="2" t="s">
        <v>11</v>
      </c>
    </row>
    <row r="25" spans="1:8" x14ac:dyDescent="0.25">
      <c r="A25" t="s">
        <v>13</v>
      </c>
      <c r="G25" s="7">
        <v>2000</v>
      </c>
      <c r="H25" s="8" t="s">
        <v>40</v>
      </c>
    </row>
    <row r="26" spans="1:8" x14ac:dyDescent="0.25">
      <c r="A26" t="s">
        <v>14</v>
      </c>
      <c r="G26" s="4">
        <v>20000</v>
      </c>
    </row>
    <row r="28" spans="1:8" x14ac:dyDescent="0.25">
      <c r="E28" s="5" t="s">
        <v>15</v>
      </c>
      <c r="G28" s="6">
        <f>SUM(G25:G27)</f>
        <v>22000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tabSelected="1" topLeftCell="A12" workbookViewId="0">
      <selection activeCell="I39" sqref="I39"/>
    </sheetView>
  </sheetViews>
  <sheetFormatPr defaultRowHeight="15" x14ac:dyDescent="0.25"/>
  <cols>
    <col min="2" max="2" width="5.7109375" customWidth="1"/>
    <col min="3" max="3" width="16.85546875" bestFit="1" customWidth="1"/>
    <col min="4" max="4" width="5.7109375" customWidth="1"/>
    <col min="5" max="5" width="11.140625" style="9" bestFit="1" customWidth="1"/>
    <col min="6" max="6" width="10.7109375" style="9" customWidth="1"/>
    <col min="7" max="7" width="5.7109375" customWidth="1"/>
    <col min="8" max="8" width="9.7109375" customWidth="1"/>
    <col min="9" max="9" width="5.7109375" customWidth="1"/>
    <col min="10" max="10" width="13.42578125" customWidth="1"/>
    <col min="11" max="11" width="5.7109375" customWidth="1"/>
    <col min="12" max="12" width="11.7109375" customWidth="1"/>
    <col min="13" max="13" width="5.7109375" customWidth="1"/>
    <col min="14" max="14" width="10.7109375" customWidth="1"/>
    <col min="15" max="15" width="5.7109375" customWidth="1"/>
    <col min="16" max="16" width="11.85546875" bestFit="1" customWidth="1"/>
    <col min="17" max="17" width="5.7109375" customWidth="1"/>
    <col min="18" max="18" width="11.140625" customWidth="1"/>
    <col min="19" max="19" width="5.7109375" customWidth="1"/>
    <col min="20" max="20" width="11.140625" customWidth="1"/>
    <col min="21" max="21" width="5.7109375" customWidth="1"/>
    <col min="22" max="22" width="12" customWidth="1"/>
    <col min="23" max="23" width="5.7109375" customWidth="1"/>
    <col min="24" max="24" width="11.140625" style="1" customWidth="1"/>
  </cols>
  <sheetData>
    <row r="1" spans="1:24" ht="18.75" x14ac:dyDescent="0.3">
      <c r="A1" s="3" t="s">
        <v>0</v>
      </c>
    </row>
    <row r="3" spans="1:24" ht="18.75" x14ac:dyDescent="0.3">
      <c r="A3" s="3" t="s">
        <v>16</v>
      </c>
    </row>
    <row r="5" spans="1:24" x14ac:dyDescent="0.25">
      <c r="A5" t="s">
        <v>20</v>
      </c>
    </row>
    <row r="6" spans="1:24" x14ac:dyDescent="0.25">
      <c r="A6" t="s">
        <v>21</v>
      </c>
    </row>
    <row r="7" spans="1:24" x14ac:dyDescent="0.25">
      <c r="A7" t="s">
        <v>45</v>
      </c>
    </row>
    <row r="8" spans="1:24" x14ac:dyDescent="0.25">
      <c r="A8" t="s">
        <v>46</v>
      </c>
    </row>
    <row r="9" spans="1:24" x14ac:dyDescent="0.25">
      <c r="A9" t="s">
        <v>29</v>
      </c>
    </row>
    <row r="12" spans="1:24" s="5" customFormat="1" ht="15" customHeight="1" x14ac:dyDescent="0.25">
      <c r="E12" s="28" t="s">
        <v>42</v>
      </c>
      <c r="F12" s="28"/>
      <c r="G12" s="17"/>
      <c r="H12" s="29" t="s">
        <v>24</v>
      </c>
      <c r="I12" s="18"/>
      <c r="J12" s="29" t="s">
        <v>32</v>
      </c>
      <c r="L12" s="29" t="s">
        <v>31</v>
      </c>
      <c r="N12" s="16" t="s">
        <v>44</v>
      </c>
      <c r="R12" s="29" t="s">
        <v>28</v>
      </c>
      <c r="S12" s="18"/>
      <c r="T12" s="29" t="s">
        <v>33</v>
      </c>
      <c r="U12" s="18"/>
      <c r="V12" s="29" t="s">
        <v>34</v>
      </c>
      <c r="X12" s="30" t="s">
        <v>30</v>
      </c>
    </row>
    <row r="13" spans="1:24" s="5" customFormat="1" x14ac:dyDescent="0.25">
      <c r="A13" s="16" t="s">
        <v>22</v>
      </c>
      <c r="E13" s="28"/>
      <c r="F13" s="28"/>
      <c r="H13" s="29"/>
      <c r="I13" s="18"/>
      <c r="J13" s="29"/>
      <c r="L13" s="29"/>
      <c r="N13" s="17" t="s">
        <v>23</v>
      </c>
      <c r="P13" s="5" t="s">
        <v>27</v>
      </c>
      <c r="R13" s="29"/>
      <c r="S13" s="18"/>
      <c r="T13" s="29"/>
      <c r="U13" s="18"/>
      <c r="V13" s="29"/>
      <c r="X13" s="30"/>
    </row>
    <row r="14" spans="1:24" s="5" customFormat="1" x14ac:dyDescent="0.25">
      <c r="A14" s="16"/>
      <c r="E14" s="16" t="s">
        <v>43</v>
      </c>
      <c r="F14" s="16" t="s">
        <v>44</v>
      </c>
      <c r="H14" s="18"/>
      <c r="I14" s="18"/>
      <c r="J14" s="18"/>
      <c r="L14" s="19"/>
      <c r="N14" s="15"/>
      <c r="R14" s="18"/>
      <c r="S14" s="18"/>
      <c r="T14" s="18"/>
      <c r="U14" s="18"/>
      <c r="V14" s="18"/>
      <c r="X14" s="11"/>
    </row>
    <row r="15" spans="1:24" x14ac:dyDescent="0.25">
      <c r="A15" s="16"/>
    </row>
    <row r="16" spans="1:24" x14ac:dyDescent="0.25">
      <c r="A16" s="16">
        <v>2015</v>
      </c>
      <c r="C16" t="s">
        <v>25</v>
      </c>
      <c r="E16" s="31">
        <v>2000</v>
      </c>
      <c r="F16" s="10">
        <v>1000</v>
      </c>
      <c r="H16" s="32">
        <v>3</v>
      </c>
      <c r="I16" s="9"/>
      <c r="J16" s="9">
        <v>2</v>
      </c>
      <c r="L16" s="10">
        <f>SUM(E16*J16*H16)</f>
        <v>12000</v>
      </c>
      <c r="M16" s="10"/>
      <c r="N16" s="10"/>
      <c r="O16" s="9"/>
      <c r="P16" s="10">
        <f>SUM(L16:O16)</f>
        <v>12000</v>
      </c>
      <c r="Q16" s="9"/>
      <c r="R16" s="10">
        <v>-4400</v>
      </c>
      <c r="S16" s="10"/>
      <c r="T16" s="10">
        <v>-22000</v>
      </c>
      <c r="U16" s="26" t="s">
        <v>36</v>
      </c>
      <c r="V16" s="10">
        <v>20000</v>
      </c>
      <c r="W16" s="9"/>
      <c r="X16" s="12">
        <f>SUM(P16+R16+T16+V16)</f>
        <v>5600</v>
      </c>
    </row>
    <row r="17" spans="1:24" x14ac:dyDescent="0.25">
      <c r="C17" t="s">
        <v>41</v>
      </c>
      <c r="E17" s="33">
        <v>500</v>
      </c>
      <c r="F17" s="9">
        <v>250</v>
      </c>
      <c r="H17" s="34">
        <v>3</v>
      </c>
      <c r="J17" s="9">
        <v>1</v>
      </c>
      <c r="L17" s="10">
        <f>SUM(E17*J17*H17)</f>
        <v>1500</v>
      </c>
      <c r="P17" s="10">
        <f t="shared" ref="P17:P19" si="0">SUM(L17:O17)</f>
        <v>1500</v>
      </c>
      <c r="X17" s="12">
        <f t="shared" ref="X17:X19" si="1">SUM(P17+R17+T17+V17)</f>
        <v>1500</v>
      </c>
    </row>
    <row r="18" spans="1:24" x14ac:dyDescent="0.25">
      <c r="A18" s="16"/>
      <c r="C18" t="s">
        <v>26</v>
      </c>
      <c r="E18" s="10">
        <v>4000</v>
      </c>
      <c r="F18" s="10">
        <v>2000</v>
      </c>
      <c r="H18" s="9"/>
      <c r="I18" s="9"/>
      <c r="J18" s="9"/>
      <c r="L18" s="10">
        <f>SUM(E18*J18*H18)</f>
        <v>0</v>
      </c>
      <c r="M18" s="9"/>
      <c r="N18" s="9"/>
      <c r="O18" s="9"/>
      <c r="P18" s="10">
        <f t="shared" si="0"/>
        <v>0</v>
      </c>
      <c r="Q18" s="9"/>
      <c r="R18" s="9"/>
      <c r="S18" s="9"/>
      <c r="T18" s="9"/>
      <c r="U18" s="27"/>
      <c r="V18" s="9"/>
      <c r="W18" s="9"/>
      <c r="X18" s="12">
        <f t="shared" si="1"/>
        <v>0</v>
      </c>
    </row>
    <row r="19" spans="1:24" x14ac:dyDescent="0.25">
      <c r="A19" s="16"/>
      <c r="C19" t="s">
        <v>41</v>
      </c>
      <c r="E19" s="10">
        <v>1000</v>
      </c>
      <c r="F19" s="9">
        <v>500</v>
      </c>
      <c r="H19" s="9"/>
      <c r="I19" s="9"/>
      <c r="J19" s="9"/>
      <c r="L19" s="10">
        <f>SUM(E19*J19*H19)</f>
        <v>0</v>
      </c>
      <c r="M19" s="9"/>
      <c r="N19" s="9"/>
      <c r="O19" s="9"/>
      <c r="P19" s="10">
        <f t="shared" si="0"/>
        <v>0</v>
      </c>
      <c r="Q19" s="9"/>
      <c r="R19" s="9"/>
      <c r="S19" s="9"/>
      <c r="T19" s="9"/>
      <c r="U19" s="27"/>
      <c r="V19" s="9"/>
      <c r="W19" s="9"/>
      <c r="X19" s="12">
        <f t="shared" si="1"/>
        <v>0</v>
      </c>
    </row>
    <row r="20" spans="1:24" x14ac:dyDescent="0.25">
      <c r="A20" s="16"/>
      <c r="H20" s="9"/>
      <c r="I20" s="9"/>
      <c r="J20" s="9"/>
      <c r="L20" s="10"/>
      <c r="M20" s="9"/>
      <c r="N20" s="9"/>
      <c r="O20" s="9"/>
      <c r="P20" s="9"/>
      <c r="Q20" s="9"/>
      <c r="R20" s="9"/>
      <c r="S20" s="9"/>
      <c r="T20" s="9"/>
      <c r="U20" s="27"/>
      <c r="V20" s="9"/>
      <c r="W20" s="9"/>
      <c r="X20" s="13"/>
    </row>
    <row r="21" spans="1:24" x14ac:dyDescent="0.25">
      <c r="A21" s="16">
        <v>2016</v>
      </c>
      <c r="C21" t="s">
        <v>25</v>
      </c>
      <c r="E21" s="31">
        <v>2000</v>
      </c>
      <c r="F21" s="10">
        <v>1000</v>
      </c>
      <c r="H21" s="32">
        <v>4</v>
      </c>
      <c r="I21" s="9"/>
      <c r="J21" s="9">
        <v>2</v>
      </c>
      <c r="L21" s="10">
        <f>SUM(E21*J21*H21)</f>
        <v>16000</v>
      </c>
      <c r="M21" s="9"/>
      <c r="N21" s="10"/>
      <c r="O21" s="9"/>
      <c r="P21" s="10">
        <f>SUM(L21+N21)</f>
        <v>16000</v>
      </c>
      <c r="Q21" s="9"/>
      <c r="R21" s="10">
        <v>-4400</v>
      </c>
      <c r="S21" s="10"/>
      <c r="T21" s="10">
        <v>-10000</v>
      </c>
      <c r="U21" s="26" t="s">
        <v>36</v>
      </c>
      <c r="V21" s="10"/>
      <c r="W21" s="9"/>
      <c r="X21" s="12">
        <f>SUM(P21+R21+T21+V21)</f>
        <v>1600</v>
      </c>
    </row>
    <row r="22" spans="1:24" x14ac:dyDescent="0.25">
      <c r="A22" s="16"/>
      <c r="C22" t="s">
        <v>41</v>
      </c>
      <c r="E22" s="33">
        <v>500</v>
      </c>
      <c r="F22" s="9">
        <v>250</v>
      </c>
      <c r="H22" s="34">
        <v>4</v>
      </c>
      <c r="I22" s="9"/>
      <c r="J22" s="9">
        <v>1</v>
      </c>
      <c r="L22" s="10">
        <f>SUM(E22*J22*H22)</f>
        <v>2000</v>
      </c>
      <c r="M22" s="9"/>
      <c r="N22" s="10"/>
      <c r="O22" s="9"/>
      <c r="P22" s="10">
        <f t="shared" ref="P22:P24" si="2">SUM(L22+N22)</f>
        <v>2000</v>
      </c>
      <c r="Q22" s="9"/>
      <c r="R22" s="10"/>
      <c r="S22" s="10"/>
      <c r="T22" s="10"/>
      <c r="U22" s="26"/>
      <c r="V22" s="10"/>
      <c r="W22" s="9"/>
      <c r="X22" s="12">
        <f t="shared" ref="X22:X24" si="3">SUM(P22+R22+T22+V22)</f>
        <v>2000</v>
      </c>
    </row>
    <row r="23" spans="1:24" x14ac:dyDescent="0.25">
      <c r="A23" s="16"/>
      <c r="C23" t="s">
        <v>26</v>
      </c>
      <c r="E23" s="10">
        <v>4000</v>
      </c>
      <c r="F23" s="10">
        <v>2000</v>
      </c>
      <c r="H23" s="9"/>
      <c r="I23" s="9"/>
      <c r="J23" s="9"/>
      <c r="L23" s="10">
        <f>SUM(E23*J23*H23)</f>
        <v>0</v>
      </c>
      <c r="M23" s="9"/>
      <c r="N23" s="9"/>
      <c r="O23" s="9"/>
      <c r="P23" s="10">
        <f t="shared" si="2"/>
        <v>0</v>
      </c>
      <c r="Q23" s="9"/>
      <c r="R23" s="9"/>
      <c r="S23" s="9"/>
      <c r="T23" s="9"/>
      <c r="U23" s="27"/>
      <c r="V23" s="9"/>
      <c r="W23" s="9"/>
      <c r="X23" s="12">
        <f t="shared" si="3"/>
        <v>0</v>
      </c>
    </row>
    <row r="24" spans="1:24" x14ac:dyDescent="0.25">
      <c r="A24" s="16"/>
      <c r="C24" t="s">
        <v>41</v>
      </c>
      <c r="E24" s="10">
        <v>1000</v>
      </c>
      <c r="F24" s="9">
        <v>500</v>
      </c>
      <c r="H24" s="9"/>
      <c r="I24" s="9"/>
      <c r="J24" s="9"/>
      <c r="L24" s="10">
        <f>SUM(E24*J24*H24)</f>
        <v>0</v>
      </c>
      <c r="M24" s="9"/>
      <c r="N24" s="9"/>
      <c r="O24" s="9"/>
      <c r="P24" s="10">
        <f t="shared" si="2"/>
        <v>0</v>
      </c>
      <c r="Q24" s="9"/>
      <c r="R24" s="9"/>
      <c r="S24" s="9"/>
      <c r="T24" s="9"/>
      <c r="U24" s="27"/>
      <c r="V24" s="9"/>
      <c r="W24" s="9"/>
      <c r="X24" s="12">
        <f t="shared" si="3"/>
        <v>0</v>
      </c>
    </row>
    <row r="25" spans="1:24" x14ac:dyDescent="0.25">
      <c r="A25" s="16"/>
      <c r="H25" s="9"/>
      <c r="I25" s="9"/>
      <c r="J25" s="9"/>
      <c r="L25" s="10"/>
      <c r="M25" s="9"/>
      <c r="N25" s="9"/>
      <c r="O25" s="9"/>
      <c r="P25" s="9"/>
      <c r="Q25" s="9"/>
      <c r="R25" s="9"/>
      <c r="S25" s="9"/>
      <c r="T25" s="9"/>
      <c r="U25" s="27"/>
      <c r="V25" s="9"/>
      <c r="W25" s="9"/>
      <c r="X25" s="13"/>
    </row>
    <row r="26" spans="1:24" x14ac:dyDescent="0.25">
      <c r="A26" s="16">
        <v>2017</v>
      </c>
      <c r="C26" t="s">
        <v>25</v>
      </c>
      <c r="E26" s="10"/>
      <c r="F26" s="35">
        <v>1000</v>
      </c>
      <c r="H26" s="36">
        <v>7</v>
      </c>
      <c r="I26" s="9"/>
      <c r="J26" s="9">
        <v>2</v>
      </c>
      <c r="L26" s="10">
        <f>SUM(E26*J26*H26)</f>
        <v>0</v>
      </c>
      <c r="M26" s="10"/>
      <c r="N26" s="10">
        <f>SUM(F26*H26*J26)</f>
        <v>14000</v>
      </c>
      <c r="O26" s="9"/>
      <c r="P26" s="10">
        <f>SUM(L26+N26)</f>
        <v>14000</v>
      </c>
      <c r="Q26" s="9"/>
      <c r="R26" s="10">
        <v>-4400</v>
      </c>
      <c r="S26" s="10"/>
      <c r="T26" s="10">
        <v>-10000</v>
      </c>
      <c r="U26" s="26" t="s">
        <v>36</v>
      </c>
      <c r="V26" s="10"/>
      <c r="W26" s="9"/>
      <c r="X26" s="12">
        <f>SUM(P26+R26+T26+V26)</f>
        <v>-400</v>
      </c>
    </row>
    <row r="27" spans="1:24" x14ac:dyDescent="0.25">
      <c r="A27" s="16"/>
      <c r="C27" t="s">
        <v>41</v>
      </c>
      <c r="E27" s="10">
        <v>500</v>
      </c>
      <c r="F27" s="36">
        <v>250</v>
      </c>
      <c r="H27" s="36">
        <v>7</v>
      </c>
      <c r="I27" s="9"/>
      <c r="J27" s="9">
        <v>1</v>
      </c>
      <c r="M27" s="10"/>
      <c r="N27" s="10">
        <f>SUM(F27*J27*H27)</f>
        <v>1750</v>
      </c>
      <c r="O27" s="9"/>
      <c r="P27" s="10">
        <f>SUM(N27)</f>
        <v>1750</v>
      </c>
      <c r="Q27" s="9"/>
      <c r="R27" s="10"/>
      <c r="S27" s="10"/>
      <c r="T27" s="10"/>
      <c r="U27" s="26"/>
      <c r="V27" s="10"/>
      <c r="W27" s="9"/>
      <c r="X27" s="12">
        <f t="shared" ref="X27:X29" si="4">SUM(P27+R27+T27+V27)</f>
        <v>1750</v>
      </c>
    </row>
    <row r="28" spans="1:24" x14ac:dyDescent="0.25">
      <c r="A28" s="16"/>
      <c r="C28" t="s">
        <v>26</v>
      </c>
      <c r="E28" s="10">
        <v>4000</v>
      </c>
      <c r="F28" s="10">
        <v>2000</v>
      </c>
      <c r="H28" s="9"/>
      <c r="I28" s="9"/>
      <c r="J28" s="9"/>
      <c r="L28" s="10">
        <f>SUM(E28*J28*H28)</f>
        <v>0</v>
      </c>
      <c r="M28" s="9"/>
      <c r="N28" s="9"/>
      <c r="O28" s="9"/>
      <c r="P28" s="10">
        <f t="shared" ref="P27:P29" si="5">SUM(L28+N28)</f>
        <v>0</v>
      </c>
      <c r="Q28" s="9"/>
      <c r="R28" s="9"/>
      <c r="S28" s="9"/>
      <c r="T28" s="9"/>
      <c r="U28" s="27"/>
      <c r="V28" s="9"/>
      <c r="W28" s="9"/>
      <c r="X28" s="12">
        <f t="shared" si="4"/>
        <v>0</v>
      </c>
    </row>
    <row r="29" spans="1:24" x14ac:dyDescent="0.25">
      <c r="A29" s="16"/>
      <c r="C29" t="s">
        <v>41</v>
      </c>
      <c r="E29" s="10">
        <v>1000</v>
      </c>
      <c r="F29" s="9">
        <v>500</v>
      </c>
      <c r="H29" s="9"/>
      <c r="I29" s="9"/>
      <c r="J29" s="9"/>
      <c r="L29" s="10">
        <f>SUM(E29*J29*H29)</f>
        <v>0</v>
      </c>
      <c r="M29" s="9"/>
      <c r="N29" s="9"/>
      <c r="O29" s="9"/>
      <c r="P29" s="10">
        <f t="shared" si="5"/>
        <v>0</v>
      </c>
      <c r="Q29" s="9"/>
      <c r="R29" s="9"/>
      <c r="S29" s="9"/>
      <c r="T29" s="9"/>
      <c r="U29" s="27"/>
      <c r="V29" s="9"/>
      <c r="W29" s="9"/>
      <c r="X29" s="12">
        <f t="shared" si="4"/>
        <v>0</v>
      </c>
    </row>
    <row r="30" spans="1:24" x14ac:dyDescent="0.25">
      <c r="A30" s="16"/>
      <c r="H30" s="9"/>
      <c r="I30" s="9"/>
      <c r="J30" s="9"/>
      <c r="L30" s="10"/>
      <c r="M30" s="9"/>
      <c r="N30" s="9"/>
      <c r="O30" s="9"/>
      <c r="P30" s="9"/>
      <c r="Q30" s="9"/>
      <c r="R30" s="9"/>
      <c r="S30" s="9"/>
      <c r="T30" s="9"/>
      <c r="U30" s="27"/>
      <c r="V30" s="9"/>
      <c r="W30" s="9"/>
      <c r="X30" s="13"/>
    </row>
    <row r="31" spans="1:24" x14ac:dyDescent="0.25">
      <c r="A31" s="16">
        <v>2018</v>
      </c>
      <c r="C31" t="s">
        <v>25</v>
      </c>
      <c r="E31" s="10"/>
      <c r="F31" s="35">
        <v>1000</v>
      </c>
      <c r="G31" s="37"/>
      <c r="H31" s="36">
        <v>7</v>
      </c>
      <c r="I31" s="9"/>
      <c r="J31" s="9">
        <v>2</v>
      </c>
      <c r="L31" s="10">
        <f>SUM(E31*J31*H31)</f>
        <v>0</v>
      </c>
      <c r="M31" s="9"/>
      <c r="N31" s="10">
        <f>SUM(F31*H31*J31)</f>
        <v>14000</v>
      </c>
      <c r="O31" s="9"/>
      <c r="P31" s="10">
        <f>SUM(L31+N31)</f>
        <v>14000</v>
      </c>
      <c r="Q31" s="9"/>
      <c r="R31" s="10">
        <v>-4400</v>
      </c>
      <c r="S31" s="10"/>
      <c r="T31" s="10">
        <v>-10000</v>
      </c>
      <c r="U31" s="26" t="s">
        <v>36</v>
      </c>
      <c r="V31" s="10"/>
      <c r="W31" s="9"/>
      <c r="X31" s="12">
        <f>SUM(P31+R31+T31+V31)</f>
        <v>-400</v>
      </c>
    </row>
    <row r="32" spans="1:24" x14ac:dyDescent="0.25">
      <c r="A32" s="16"/>
      <c r="C32" t="s">
        <v>41</v>
      </c>
      <c r="E32" s="10">
        <v>500</v>
      </c>
      <c r="F32" s="36">
        <v>250</v>
      </c>
      <c r="G32" s="37"/>
      <c r="H32" s="36">
        <v>7</v>
      </c>
      <c r="I32" s="9"/>
      <c r="J32" s="9">
        <v>1</v>
      </c>
      <c r="M32" s="9"/>
      <c r="N32" s="10">
        <f>SUM(F32*J32*H32)</f>
        <v>1750</v>
      </c>
      <c r="O32" s="9"/>
      <c r="P32" s="10">
        <f>SUM(N32)</f>
        <v>1750</v>
      </c>
      <c r="Q32" s="9"/>
      <c r="R32" s="10"/>
      <c r="S32" s="10"/>
      <c r="T32" s="10"/>
      <c r="U32" s="26"/>
      <c r="V32" s="10"/>
      <c r="W32" s="9"/>
      <c r="X32" s="12">
        <f t="shared" ref="X32:X34" si="6">SUM(P32+R32+T32+V32)</f>
        <v>1750</v>
      </c>
    </row>
    <row r="33" spans="1:24" x14ac:dyDescent="0.25">
      <c r="A33" s="16"/>
      <c r="C33" t="s">
        <v>26</v>
      </c>
      <c r="E33" s="10">
        <v>4000</v>
      </c>
      <c r="F33" s="10">
        <v>2000</v>
      </c>
      <c r="H33" s="9"/>
      <c r="I33" s="9"/>
      <c r="J33" s="9"/>
      <c r="L33" s="10">
        <f>SUM(E33*J33*H33)</f>
        <v>0</v>
      </c>
      <c r="M33" s="9"/>
      <c r="N33" s="9"/>
      <c r="O33" s="9"/>
      <c r="P33" s="10">
        <f t="shared" ref="P32:P34" si="7">SUM(L33+N33)</f>
        <v>0</v>
      </c>
      <c r="Q33" s="9"/>
      <c r="R33" s="9"/>
      <c r="S33" s="9"/>
      <c r="T33" s="9"/>
      <c r="U33" s="27"/>
      <c r="V33" s="9"/>
      <c r="W33" s="9"/>
      <c r="X33" s="12">
        <f t="shared" si="6"/>
        <v>0</v>
      </c>
    </row>
    <row r="34" spans="1:24" x14ac:dyDescent="0.25">
      <c r="A34" s="16"/>
      <c r="C34" t="s">
        <v>41</v>
      </c>
      <c r="E34" s="10">
        <v>1000</v>
      </c>
      <c r="F34" s="9">
        <v>500</v>
      </c>
      <c r="H34" s="9"/>
      <c r="I34" s="9"/>
      <c r="J34" s="9"/>
      <c r="L34" s="10">
        <f>SUM(E34*J34*H34)</f>
        <v>0</v>
      </c>
      <c r="M34" s="9"/>
      <c r="N34" s="9"/>
      <c r="O34" s="9"/>
      <c r="P34" s="10">
        <f t="shared" si="7"/>
        <v>0</v>
      </c>
      <c r="Q34" s="9"/>
      <c r="R34" s="9"/>
      <c r="S34" s="9"/>
      <c r="T34" s="9"/>
      <c r="U34" s="27"/>
      <c r="V34" s="9"/>
      <c r="W34" s="9"/>
      <c r="X34" s="12">
        <f t="shared" si="6"/>
        <v>0</v>
      </c>
    </row>
    <row r="35" spans="1:24" x14ac:dyDescent="0.25">
      <c r="A35" s="16"/>
      <c r="H35" s="9"/>
      <c r="I35" s="9"/>
      <c r="J35" s="9"/>
      <c r="L35" s="10"/>
      <c r="M35" s="9"/>
      <c r="N35" s="9"/>
      <c r="O35" s="9"/>
      <c r="P35" s="9"/>
      <c r="Q35" s="9"/>
      <c r="R35" s="9"/>
      <c r="S35" s="9"/>
      <c r="T35" s="9"/>
      <c r="U35" s="27"/>
      <c r="V35" s="9"/>
      <c r="W35" s="9"/>
      <c r="X35" s="13"/>
    </row>
    <row r="36" spans="1:24" x14ac:dyDescent="0.25">
      <c r="A36" s="16">
        <v>2019</v>
      </c>
      <c r="C36" t="s">
        <v>25</v>
      </c>
      <c r="E36" s="10"/>
      <c r="F36" s="35">
        <v>1000</v>
      </c>
      <c r="H36" s="36">
        <v>7</v>
      </c>
      <c r="I36" s="9"/>
      <c r="J36" s="9">
        <v>2</v>
      </c>
      <c r="L36" s="10">
        <f>SUM(E36*J36*H36)</f>
        <v>0</v>
      </c>
      <c r="M36" s="9"/>
      <c r="N36" s="10">
        <f>SUM(F36*H36*J36)</f>
        <v>14000</v>
      </c>
      <c r="O36" s="9"/>
      <c r="P36" s="10">
        <f>SUM(L36+N36)</f>
        <v>14000</v>
      </c>
      <c r="Q36" s="9"/>
      <c r="R36" s="10">
        <v>-4400</v>
      </c>
      <c r="S36" s="10"/>
      <c r="T36" s="10">
        <v>-10000</v>
      </c>
      <c r="U36" s="26" t="s">
        <v>36</v>
      </c>
      <c r="V36" s="10"/>
      <c r="W36" s="9"/>
      <c r="X36" s="12">
        <f>SUM(P36+R36+T36+V36)</f>
        <v>-400</v>
      </c>
    </row>
    <row r="37" spans="1:24" x14ac:dyDescent="0.25">
      <c r="A37" s="16"/>
      <c r="C37" t="s">
        <v>41</v>
      </c>
      <c r="E37" s="10">
        <v>500</v>
      </c>
      <c r="F37" s="36">
        <v>250</v>
      </c>
      <c r="H37" s="36">
        <v>7</v>
      </c>
      <c r="I37" s="9"/>
      <c r="J37" s="9">
        <v>1</v>
      </c>
      <c r="M37" s="9"/>
      <c r="N37" s="10">
        <f>SUM(F37*J37*H37)</f>
        <v>1750</v>
      </c>
      <c r="O37" s="9"/>
      <c r="P37" s="10">
        <f>SUM(N37)</f>
        <v>1750</v>
      </c>
      <c r="Q37" s="9"/>
      <c r="R37" s="10"/>
      <c r="S37" s="10"/>
      <c r="T37" s="10"/>
      <c r="U37" s="26"/>
      <c r="V37" s="10"/>
      <c r="W37" s="9"/>
      <c r="X37" s="12">
        <f t="shared" ref="X37:X39" si="8">SUM(P37+R37+T37+V37)</f>
        <v>1750</v>
      </c>
    </row>
    <row r="38" spans="1:24" x14ac:dyDescent="0.25">
      <c r="A38" s="16"/>
      <c r="C38" t="s">
        <v>26</v>
      </c>
      <c r="E38" s="10">
        <v>4000</v>
      </c>
      <c r="F38" s="10">
        <v>2000</v>
      </c>
      <c r="H38" s="9"/>
      <c r="I38" s="9"/>
      <c r="J38" s="9"/>
      <c r="L38" s="10">
        <f>SUM(E38*J38*H38)</f>
        <v>0</v>
      </c>
      <c r="M38" s="9"/>
      <c r="N38" s="9"/>
      <c r="O38" s="9"/>
      <c r="P38" s="10">
        <f t="shared" ref="P37:P39" si="9">SUM(L38+N38)</f>
        <v>0</v>
      </c>
      <c r="Q38" s="9"/>
      <c r="R38" s="9"/>
      <c r="S38" s="9"/>
      <c r="T38" s="9"/>
      <c r="U38" s="9"/>
      <c r="V38" s="9"/>
      <c r="W38" s="9"/>
      <c r="X38" s="12">
        <f t="shared" si="8"/>
        <v>0</v>
      </c>
    </row>
    <row r="39" spans="1:24" x14ac:dyDescent="0.25">
      <c r="A39" s="16"/>
      <c r="C39" t="s">
        <v>41</v>
      </c>
      <c r="E39" s="10">
        <v>1000</v>
      </c>
      <c r="F39" s="9">
        <v>500</v>
      </c>
      <c r="H39" s="9"/>
      <c r="I39" s="9"/>
      <c r="J39" s="9"/>
      <c r="L39" s="10">
        <f>SUM(E39*J39*H39)</f>
        <v>0</v>
      </c>
      <c r="M39" s="9"/>
      <c r="N39" s="9"/>
      <c r="O39" s="9"/>
      <c r="P39" s="10">
        <f t="shared" si="9"/>
        <v>0</v>
      </c>
      <c r="Q39" s="9"/>
      <c r="R39" s="9"/>
      <c r="S39" s="9"/>
      <c r="T39" s="9"/>
      <c r="U39" s="9"/>
      <c r="V39" s="9"/>
      <c r="W39" s="9"/>
      <c r="X39" s="12">
        <f t="shared" si="8"/>
        <v>0</v>
      </c>
    </row>
    <row r="40" spans="1:24" x14ac:dyDescent="0.25">
      <c r="A40" s="9"/>
      <c r="H40" s="9"/>
      <c r="I40" s="9"/>
      <c r="J40" s="9"/>
      <c r="P40" s="9"/>
    </row>
    <row r="41" spans="1:24" x14ac:dyDescent="0.25">
      <c r="A41" s="9"/>
      <c r="H41" s="9"/>
      <c r="I41" s="9"/>
      <c r="J41" s="9"/>
      <c r="N41" s="21" t="s">
        <v>35</v>
      </c>
      <c r="O41" s="22"/>
      <c r="P41" s="23">
        <f>SUM(P15:P40)</f>
        <v>78750</v>
      </c>
      <c r="Q41" s="22"/>
      <c r="R41" s="23">
        <f>SUM(R15:R38)</f>
        <v>-22000</v>
      </c>
      <c r="S41" s="24"/>
      <c r="T41" s="23">
        <f>SUM(T15:T40)</f>
        <v>-62000</v>
      </c>
      <c r="U41" s="22"/>
      <c r="V41" s="23">
        <f>SUM(V16:V40)</f>
        <v>20000</v>
      </c>
      <c r="W41" s="22"/>
      <c r="X41" s="25">
        <f>SUM(P41:V41)</f>
        <v>14750</v>
      </c>
    </row>
    <row r="43" spans="1:24" x14ac:dyDescent="0.25">
      <c r="T43" s="9"/>
      <c r="U43" s="20" t="s">
        <v>37</v>
      </c>
      <c r="X43" s="14"/>
    </row>
  </sheetData>
  <mergeCells count="8">
    <mergeCell ref="E12:F13"/>
    <mergeCell ref="R12:R13"/>
    <mergeCell ref="X12:X13"/>
    <mergeCell ref="H12:H13"/>
    <mergeCell ref="L12:L13"/>
    <mergeCell ref="J12:J13"/>
    <mergeCell ref="T12:T13"/>
    <mergeCell ref="V12:V13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Assumptions and costs</vt:lpstr>
      <vt:lpstr>Forecasted volumes &amp; financials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2014-11-25T19:14:04Z</cp:lastPrinted>
  <dcterms:created xsi:type="dcterms:W3CDTF">2014-11-25T16:45:28Z</dcterms:created>
  <dcterms:modified xsi:type="dcterms:W3CDTF">2014-12-23T10:31:38Z</dcterms:modified>
</cp:coreProperties>
</file>